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srdn-my.sharepoint.com/personal/lacroixs_cssrdn_gouv_qc_ca/Documents/Bureau/ISP/"/>
    </mc:Choice>
  </mc:AlternateContent>
  <xr:revisionPtr revIDLastSave="0" documentId="8_{28EEFEE1-F9F2-438B-9EF7-3AFB87012A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NIFORME HOMME" sheetId="10" r:id="rId1"/>
  </sheets>
  <definedNames>
    <definedName name="_xlnm.Print_Area" localSheetId="0">'UNIFORME HOMME'!$A$1:$J$123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7" i="10" l="1"/>
  <c r="J10" i="10"/>
  <c r="J44" i="10"/>
  <c r="J43" i="10"/>
  <c r="J40" i="10"/>
  <c r="J39" i="10"/>
  <c r="J38" i="10"/>
  <c r="J37" i="10"/>
  <c r="J115" i="10" l="1"/>
  <c r="J113" i="10"/>
  <c r="J110" i="10"/>
  <c r="J109" i="10"/>
  <c r="J108" i="10"/>
  <c r="J104" i="10"/>
  <c r="J103" i="10"/>
  <c r="J102" i="10"/>
  <c r="J98" i="10"/>
  <c r="J97" i="10"/>
  <c r="J96" i="10"/>
  <c r="J92" i="10"/>
  <c r="J91" i="10"/>
  <c r="J90" i="10"/>
  <c r="J85" i="10"/>
  <c r="J84" i="10"/>
  <c r="J83" i="10"/>
  <c r="J79" i="10"/>
  <c r="J78" i="10"/>
  <c r="J77" i="10"/>
  <c r="J71" i="10"/>
  <c r="J70" i="10"/>
  <c r="J69" i="10"/>
  <c r="J65" i="10"/>
  <c r="J64" i="10"/>
  <c r="J63" i="10"/>
  <c r="J59" i="10"/>
  <c r="J58" i="10"/>
  <c r="J57" i="10"/>
  <c r="J53" i="10"/>
  <c r="J52" i="10"/>
  <c r="J51" i="10"/>
  <c r="J33" i="10"/>
  <c r="J32" i="10"/>
  <c r="J29" i="10"/>
  <c r="J28" i="10"/>
  <c r="J24" i="10"/>
  <c r="J23" i="10"/>
  <c r="J22" i="10"/>
  <c r="J20" i="10"/>
  <c r="J19" i="10"/>
  <c r="J15" i="10"/>
  <c r="J14" i="10"/>
  <c r="J11" i="10"/>
  <c r="I46" i="10" l="1"/>
  <c r="J46" i="10" s="1"/>
  <c r="I45" i="10"/>
  <c r="J45" i="10" s="1"/>
  <c r="I35" i="10"/>
  <c r="J35" i="10" s="1"/>
  <c r="I34" i="10"/>
  <c r="J34" i="10" s="1"/>
  <c r="I31" i="10"/>
  <c r="J31" i="10" s="1"/>
  <c r="I30" i="10"/>
  <c r="J30" i="10" s="1"/>
  <c r="I26" i="10"/>
  <c r="J26" i="10" s="1"/>
  <c r="I25" i="10"/>
  <c r="J25" i="10" s="1"/>
  <c r="I21" i="10"/>
  <c r="J21" i="10" s="1"/>
  <c r="I17" i="10"/>
  <c r="J17" i="10" s="1"/>
  <c r="I16" i="10"/>
  <c r="J16" i="10" s="1"/>
  <c r="I13" i="10"/>
  <c r="J13" i="10" s="1"/>
  <c r="I12" i="10"/>
  <c r="J12" i="10" s="1"/>
  <c r="J114" i="10"/>
  <c r="J112" i="10"/>
  <c r="J107" i="10"/>
  <c r="J106" i="10"/>
  <c r="J105" i="10"/>
  <c r="J101" i="10"/>
  <c r="J100" i="10"/>
  <c r="J99" i="10"/>
  <c r="J95" i="10"/>
  <c r="J94" i="10"/>
  <c r="J93" i="10"/>
  <c r="J89" i="10"/>
  <c r="J88" i="10"/>
  <c r="J87" i="10"/>
  <c r="J82" i="10"/>
  <c r="J81" i="10"/>
  <c r="J80" i="10"/>
  <c r="J76" i="10"/>
  <c r="J75" i="10"/>
  <c r="J74" i="10"/>
  <c r="J68" i="10"/>
  <c r="J67" i="10"/>
  <c r="J66" i="10"/>
  <c r="J62" i="10"/>
  <c r="J61" i="10"/>
  <c r="J60" i="10"/>
  <c r="J56" i="10"/>
  <c r="J55" i="10"/>
  <c r="J54" i="10"/>
  <c r="J50" i="10"/>
  <c r="J49" i="10"/>
  <c r="J48" i="10"/>
  <c r="J119" i="10" l="1"/>
  <c r="J118" i="10"/>
  <c r="J120" i="10"/>
  <c r="J122" i="10" s="1"/>
</calcChain>
</file>

<file path=xl/sharedStrings.xml><?xml version="1.0" encoding="utf-8"?>
<sst xmlns="http://schemas.openxmlformats.org/spreadsheetml/2006/main" count="434" uniqueCount="113">
  <si>
    <t>NOM:</t>
  </si>
  <si>
    <t>Couleur</t>
  </si>
  <si>
    <t>Qté</t>
  </si>
  <si>
    <t>Code produit</t>
  </si>
  <si>
    <t xml:space="preserve">Description </t>
  </si>
  <si>
    <t>Prix</t>
  </si>
  <si>
    <t>Total</t>
  </si>
  <si>
    <t>011EX</t>
  </si>
  <si>
    <t>777EX</t>
  </si>
  <si>
    <t>LARGO</t>
  </si>
  <si>
    <t>NOIR</t>
  </si>
  <si>
    <t>SOUS-TOTAL</t>
  </si>
  <si>
    <t>TOTAL</t>
  </si>
  <si>
    <t>BALANCE À PAYER</t>
  </si>
  <si>
    <t>TOTAL PAIEMENT SUR PLACE</t>
  </si>
  <si>
    <t>TPS (5%)</t>
  </si>
  <si>
    <t>TVQ (9,975)</t>
  </si>
  <si>
    <t>777EX-OS</t>
  </si>
  <si>
    <t>011EX-OS</t>
  </si>
  <si>
    <t>MQK00075</t>
  </si>
  <si>
    <t>Pantalons de travail - tailles régulières</t>
  </si>
  <si>
    <t>Pantalons de travail - grandes tailles</t>
  </si>
  <si>
    <t>Marine</t>
  </si>
  <si>
    <t>Noir</t>
  </si>
  <si>
    <t>Prénom</t>
  </si>
  <si>
    <t>Bleu</t>
  </si>
  <si>
    <t>Gris</t>
  </si>
  <si>
    <t>marine</t>
  </si>
  <si>
    <t>noir</t>
  </si>
  <si>
    <t>gris</t>
  </si>
  <si>
    <t>Bord</t>
  </si>
  <si>
    <t>Largeur</t>
  </si>
  <si>
    <t>Non-fini</t>
  </si>
  <si>
    <t>Grandeur</t>
  </si>
  <si>
    <t>M</t>
  </si>
  <si>
    <t>L</t>
  </si>
  <si>
    <t>XL</t>
  </si>
  <si>
    <t>2XL</t>
  </si>
  <si>
    <t>3XL</t>
  </si>
  <si>
    <t>4XL</t>
  </si>
  <si>
    <t>5XL</t>
  </si>
  <si>
    <t>S</t>
  </si>
  <si>
    <t>XS</t>
  </si>
  <si>
    <t>Longueur</t>
  </si>
  <si>
    <t>CHEMISES  (incluant broderie CFTR)</t>
  </si>
  <si>
    <t>POLOS (incluant broderie CFTR)</t>
  </si>
  <si>
    <t>PANTALONS 100% POLYESTER EXTENSIBLE</t>
  </si>
  <si>
    <t>TÉLÉPHONE:</t>
  </si>
  <si>
    <t>COURRIEL:</t>
  </si>
  <si>
    <t>BORDEREAU DE COMMANDE</t>
  </si>
  <si>
    <t>MG-777</t>
  </si>
  <si>
    <t>MG-011</t>
  </si>
  <si>
    <t>Pantalons cargo - tailles régulières</t>
  </si>
  <si>
    <t>Pantalons cargo - grandes tailles</t>
  </si>
  <si>
    <t>PANTALONS 79% COTON /18% POLYESTER / 3% ELASTANE</t>
  </si>
  <si>
    <t>BS29210</t>
  </si>
  <si>
    <t>S770MS</t>
  </si>
  <si>
    <t>S770ML</t>
  </si>
  <si>
    <t>M265</t>
  </si>
  <si>
    <t>VESTES (incluant broderie CFTR)</t>
  </si>
  <si>
    <t>SW520M</t>
  </si>
  <si>
    <t>Marque</t>
  </si>
  <si>
    <t>Gatts</t>
  </si>
  <si>
    <t>Helly Hansen</t>
  </si>
  <si>
    <t>Biz Collection</t>
  </si>
  <si>
    <t>Trimark</t>
  </si>
  <si>
    <t>Clique</t>
  </si>
  <si>
    <t>Alphabroder</t>
  </si>
  <si>
    <t>James Harvest</t>
  </si>
  <si>
    <t>Printer</t>
  </si>
  <si>
    <t>Core</t>
  </si>
  <si>
    <t>PANTALONS 65% POLYESTER / 35% VISCOSE</t>
  </si>
  <si>
    <t>Voir chartre</t>
  </si>
  <si>
    <t>6XL</t>
  </si>
  <si>
    <t>PAIEMENT CFTR</t>
  </si>
  <si>
    <t>PANTALONS 64% POLYESTER/33% COTON EXTENSIBLE/ 3 % SPANDEX</t>
  </si>
  <si>
    <t>PANTALONS 65% POLYESTER/35% VISCOSE</t>
  </si>
  <si>
    <t>BS10110S</t>
  </si>
  <si>
    <t>BS250ML</t>
  </si>
  <si>
    <t>Alpine</t>
  </si>
  <si>
    <t>AJOUT D'UN PRÉNOM - ROUGE - 5,00 $</t>
  </si>
  <si>
    <t>UNIFORMES DES EMPLOYÉS - HOMMES - 2024-2025</t>
  </si>
  <si>
    <t>Pantalon de travail - tailles régulières (28 à 42)</t>
  </si>
  <si>
    <t>Pantalon de travail - grandes tailles (44 à 52)</t>
  </si>
  <si>
    <t>Pantalon cargo - tailles régulières (28 à 42)</t>
  </si>
  <si>
    <t>Pantalon cargo - grandes tailles (44 à 52)</t>
  </si>
  <si>
    <t>Pantalon de travail - tailles régulières (36 à 42)</t>
  </si>
  <si>
    <t>Pantalon de travail - coupe régulière (28 à 42)</t>
  </si>
  <si>
    <t>Pantalon de travail - coupe régulière (44 à 50)</t>
  </si>
  <si>
    <t>Chemise manches courtes - XS à XL</t>
  </si>
  <si>
    <t>Chemise manches longues - XS à XL</t>
  </si>
  <si>
    <t>Chemise manches courtes - XXL à 5XL</t>
  </si>
  <si>
    <t>Chemise manches courtes  - XXL à 5XL</t>
  </si>
  <si>
    <t>Chemise manches longues - XXL à 5XL</t>
  </si>
  <si>
    <t>Polo manches courtes - XS à XL</t>
  </si>
  <si>
    <t>FW3013</t>
  </si>
  <si>
    <t>Chandail à col demi-zip - S à XL</t>
  </si>
  <si>
    <t>Veste en microfleece - S à XL</t>
  </si>
  <si>
    <t>Chandail en molleton - S à XL</t>
  </si>
  <si>
    <t>Chandail à col demi-zip - XXL à 3XL</t>
  </si>
  <si>
    <t>Veste en microfleece - XXL à 5 XL</t>
  </si>
  <si>
    <t>Chandail en molleton - XXL à 5 XL</t>
  </si>
  <si>
    <t>Core 365 Cruise - S à XL</t>
  </si>
  <si>
    <t>Core 365 Cruise  - XXL à 5XL</t>
  </si>
  <si>
    <t>North End - S à XL</t>
  </si>
  <si>
    <t>North End - XXL à 5XL</t>
  </si>
  <si>
    <t>Polo manches courtes - XXL à 5XL</t>
  </si>
  <si>
    <t>Polo manches courtes - XXL à 6XL</t>
  </si>
  <si>
    <t>Veste en coton et acrylique à glissière pleine longueur - XS à XL</t>
  </si>
  <si>
    <t>Veste en coton et acrylique à glissière pleine longueur - XXL à 4 XL</t>
  </si>
  <si>
    <t>Pantalon de travail - coupe classique - 30 à 42</t>
  </si>
  <si>
    <t>Pantalon de travail - coupe classique - 44</t>
  </si>
  <si>
    <t>BORD DE PANTALONS - 10$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</si>
</sst>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$&quot;_);[Red]\(#,##0.00\ &quot;$&quot;\)"/>
    <numFmt numFmtId="164" formatCode="#,##0.00\ &quot;$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4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6"/>
      <color theme="1"/>
      <name val="Century Gothic"/>
      <family val="2"/>
    </font>
    <font>
      <b/>
      <sz val="16"/>
      <color theme="1"/>
      <name val="Calibri"/>
      <family val="2"/>
      <scheme val="minor"/>
    </font>
    <font>
      <sz val="14"/>
      <color theme="1"/>
      <name val="Century Gothic"/>
      <family val="2"/>
    </font>
    <font>
      <sz val="16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double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59">
    <xf numFmtId="0" fontId="0" fillId="0" borderId="0" xfId="0"/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1" fillId="0" borderId="0" xfId="0" applyFont="1" applyProtection="1"/>
    <xf numFmtId="0" fontId="4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5" fillId="3" borderId="12" xfId="0" applyFont="1" applyFill="1" applyBorder="1" applyAlignment="1" applyProtection="1">
      <alignment horizontal="center"/>
    </xf>
    <xf numFmtId="0" fontId="5" fillId="3" borderId="13" xfId="0" applyFont="1" applyFill="1" applyBorder="1" applyAlignment="1" applyProtection="1">
      <alignment horizontal="center"/>
    </xf>
    <xf numFmtId="0" fontId="5" fillId="3" borderId="14" xfId="0" applyFont="1" applyFill="1" applyBorder="1" applyAlignment="1" applyProtection="1">
      <alignment horizontal="center"/>
    </xf>
    <xf numFmtId="0" fontId="8" fillId="0" borderId="0" xfId="0" applyFont="1" applyAlignment="1" applyProtection="1"/>
    <xf numFmtId="0" fontId="8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right"/>
    </xf>
    <xf numFmtId="0" fontId="3" fillId="0" borderId="17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center" vertical="center"/>
    </xf>
    <xf numFmtId="164" fontId="3" fillId="0" borderId="11" xfId="0" applyNumberFormat="1" applyFont="1" applyBorder="1" applyAlignment="1" applyProtection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right"/>
    </xf>
    <xf numFmtId="0" fontId="3" fillId="0" borderId="1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164" fontId="3" fillId="0" borderId="1" xfId="0" applyNumberFormat="1" applyFont="1" applyBorder="1" applyAlignment="1" applyProtection="1">
      <alignment horizontal="center" vertical="center"/>
    </xf>
    <xf numFmtId="164" fontId="3" fillId="0" borderId="20" xfId="0" applyNumberFormat="1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center" vertical="center"/>
    </xf>
    <xf numFmtId="164" fontId="3" fillId="0" borderId="5" xfId="0" applyNumberFormat="1" applyFont="1" applyBorder="1" applyAlignment="1" applyProtection="1">
      <alignment horizontal="center" vertical="center"/>
    </xf>
    <xf numFmtId="164" fontId="3" fillId="0" borderId="22" xfId="0" applyNumberFormat="1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164" fontId="3" fillId="0" borderId="6" xfId="0" applyNumberFormat="1" applyFont="1" applyBorder="1" applyAlignment="1" applyProtection="1">
      <alignment horizontal="center" vertical="center"/>
    </xf>
    <xf numFmtId="164" fontId="3" fillId="0" borderId="23" xfId="0" applyNumberFormat="1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horizontal="left" vertical="center" wrapText="1"/>
    </xf>
    <xf numFmtId="0" fontId="3" fillId="0" borderId="32" xfId="0" applyFont="1" applyBorder="1" applyAlignment="1" applyProtection="1">
      <alignment horizontal="center" vertical="center"/>
    </xf>
    <xf numFmtId="164" fontId="3" fillId="0" borderId="32" xfId="0" applyNumberFormat="1" applyFont="1" applyBorder="1" applyAlignment="1" applyProtection="1">
      <alignment horizontal="center" vertical="center"/>
    </xf>
    <xf numFmtId="164" fontId="3" fillId="0" borderId="33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5" fillId="3" borderId="12" xfId="0" applyFont="1" applyFill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right" vertical="center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left" vertical="center" wrapText="1"/>
    </xf>
    <xf numFmtId="0" fontId="3" fillId="0" borderId="58" xfId="0" applyFont="1" applyBorder="1" applyAlignment="1" applyProtection="1">
      <alignment horizontal="center" vertical="center"/>
    </xf>
    <xf numFmtId="164" fontId="3" fillId="0" borderId="58" xfId="0" applyNumberFormat="1" applyFont="1" applyBorder="1" applyAlignment="1" applyProtection="1">
      <alignment horizontal="center" vertical="center"/>
    </xf>
    <xf numFmtId="164" fontId="3" fillId="0" borderId="61" xfId="0" applyNumberFormat="1" applyFont="1" applyBorder="1" applyAlignment="1" applyProtection="1">
      <alignment horizontal="center" vertical="center"/>
    </xf>
    <xf numFmtId="164" fontId="3" fillId="0" borderId="42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4" fontId="3" fillId="0" borderId="53" xfId="0" applyNumberFormat="1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center" wrapText="1"/>
    </xf>
    <xf numFmtId="0" fontId="3" fillId="0" borderId="5" xfId="0" applyFont="1" applyBorder="1" applyAlignment="1" applyProtection="1">
      <alignment horizontal="center" wrapText="1"/>
    </xf>
    <xf numFmtId="0" fontId="3" fillId="0" borderId="58" xfId="0" applyFont="1" applyBorder="1" applyAlignment="1" applyProtection="1">
      <alignment horizontal="center" wrapText="1"/>
    </xf>
    <xf numFmtId="0" fontId="3" fillId="0" borderId="1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0" borderId="32" xfId="0" applyFont="1" applyBorder="1" applyAlignment="1" applyProtection="1">
      <alignment horizontal="center" wrapText="1"/>
    </xf>
    <xf numFmtId="0" fontId="3" fillId="0" borderId="6" xfId="0" applyFont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3" fillId="0" borderId="11" xfId="0" applyFont="1" applyFill="1" applyBorder="1" applyAlignment="1" applyProtection="1">
      <alignment horizontal="left" vertical="center"/>
    </xf>
    <xf numFmtId="0" fontId="3" fillId="0" borderId="11" xfId="0" applyFont="1" applyFill="1" applyBorder="1" applyAlignment="1" applyProtection="1">
      <alignment horizontal="center"/>
    </xf>
    <xf numFmtId="164" fontId="3" fillId="0" borderId="11" xfId="0" applyNumberFormat="1" applyFont="1" applyFill="1" applyBorder="1" applyAlignment="1" applyProtection="1">
      <alignment horizontal="center" vertical="center"/>
    </xf>
    <xf numFmtId="164" fontId="3" fillId="0" borderId="18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0" fontId="1" fillId="0" borderId="0" xfId="0" applyFont="1" applyFill="1" applyProtection="1"/>
    <xf numFmtId="0" fontId="3" fillId="0" borderId="1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3" fillId="0" borderId="20" xfId="0" applyNumberFormat="1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wrapText="1"/>
    </xf>
    <xf numFmtId="0" fontId="7" fillId="0" borderId="0" xfId="0" applyFont="1" applyFill="1" applyProtection="1"/>
    <xf numFmtId="0" fontId="3" fillId="0" borderId="5" xfId="0" applyFont="1" applyFill="1" applyBorder="1" applyAlignment="1" applyProtection="1">
      <alignment horizontal="left" vertical="center" wrapText="1"/>
    </xf>
    <xf numFmtId="0" fontId="3" fillId="0" borderId="5" xfId="0" applyFont="1" applyFill="1" applyBorder="1" applyAlignment="1" applyProtection="1">
      <alignment horizontal="center" wrapText="1"/>
    </xf>
    <xf numFmtId="0" fontId="3" fillId="0" borderId="5" xfId="0" applyFont="1" applyFill="1" applyBorder="1" applyAlignment="1" applyProtection="1">
      <alignment horizontal="center" vertical="center"/>
      <protection locked="0"/>
    </xf>
    <xf numFmtId="164" fontId="3" fillId="0" borderId="5" xfId="0" applyNumberFormat="1" applyFont="1" applyFill="1" applyBorder="1" applyAlignment="1" applyProtection="1">
      <alignment horizontal="center" vertical="center"/>
    </xf>
    <xf numFmtId="164" fontId="3" fillId="0" borderId="22" xfId="0" applyNumberFormat="1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left" vertical="center" wrapText="1"/>
    </xf>
    <xf numFmtId="0" fontId="3" fillId="0" borderId="32" xfId="0" applyFont="1" applyFill="1" applyBorder="1" applyAlignment="1" applyProtection="1">
      <alignment horizontal="center" wrapText="1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  <protection locked="0"/>
    </xf>
    <xf numFmtId="164" fontId="3" fillId="0" borderId="32" xfId="0" applyNumberFormat="1" applyFont="1" applyFill="1" applyBorder="1" applyAlignment="1" applyProtection="1">
      <alignment horizontal="center" vertical="center"/>
    </xf>
    <xf numFmtId="164" fontId="3" fillId="0" borderId="33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center" vertical="center"/>
    </xf>
    <xf numFmtId="0" fontId="3" fillId="0" borderId="63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</xf>
    <xf numFmtId="0" fontId="3" fillId="0" borderId="64" xfId="0" applyFont="1" applyBorder="1" applyAlignment="1" applyProtection="1">
      <alignment horizontal="center" vertical="center"/>
      <protection locked="0"/>
    </xf>
    <xf numFmtId="164" fontId="3" fillId="0" borderId="64" xfId="0" applyNumberFormat="1" applyFont="1" applyBorder="1" applyAlignment="1" applyProtection="1">
      <alignment horizontal="center" vertical="center"/>
    </xf>
    <xf numFmtId="164" fontId="3" fillId="0" borderId="67" xfId="0" applyNumberFormat="1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left" vertical="center" wrapText="1"/>
    </xf>
    <xf numFmtId="0" fontId="10" fillId="0" borderId="1" xfId="0" applyFont="1" applyBorder="1" applyAlignment="1" applyProtection="1">
      <alignment horizontal="left" vertical="center" wrapText="1"/>
    </xf>
    <xf numFmtId="0" fontId="10" fillId="0" borderId="58" xfId="0" applyFont="1" applyBorder="1" applyAlignment="1" applyProtection="1">
      <alignment horizontal="left" vertical="center" wrapText="1"/>
    </xf>
    <xf numFmtId="0" fontId="3" fillId="0" borderId="64" xfId="0" applyFont="1" applyBorder="1" applyAlignment="1" applyProtection="1">
      <alignment horizontal="left" vertical="center"/>
    </xf>
    <xf numFmtId="0" fontId="3" fillId="0" borderId="64" xfId="0" applyFont="1" applyBorder="1" applyAlignment="1" applyProtection="1">
      <alignment horizontal="center"/>
    </xf>
    <xf numFmtId="0" fontId="3" fillId="0" borderId="68" xfId="0" applyFont="1" applyBorder="1" applyAlignment="1" applyProtection="1">
      <alignment horizontal="center" vertical="center"/>
    </xf>
    <xf numFmtId="0" fontId="3" fillId="0" borderId="62" xfId="0" applyFont="1" applyBorder="1" applyAlignment="1" applyProtection="1">
      <alignment horizontal="left" vertical="center"/>
    </xf>
    <xf numFmtId="0" fontId="3" fillId="0" borderId="62" xfId="0" applyFont="1" applyBorder="1" applyAlignment="1" applyProtection="1">
      <alignment horizontal="center"/>
    </xf>
    <xf numFmtId="0" fontId="3" fillId="0" borderId="62" xfId="0" applyFont="1" applyBorder="1" applyAlignment="1" applyProtection="1">
      <alignment horizontal="center" vertical="center"/>
      <protection locked="0"/>
    </xf>
    <xf numFmtId="164" fontId="3" fillId="0" borderId="62" xfId="0" applyNumberFormat="1" applyFont="1" applyBorder="1" applyAlignment="1" applyProtection="1">
      <alignment horizontal="center" vertical="center"/>
    </xf>
    <xf numFmtId="164" fontId="3" fillId="0" borderId="71" xfId="0" applyNumberFormat="1" applyFont="1" applyBorder="1" applyAlignment="1" applyProtection="1">
      <alignment horizontal="center" vertical="center"/>
    </xf>
    <xf numFmtId="0" fontId="1" fillId="0" borderId="72" xfId="0" applyFont="1" applyFill="1" applyBorder="1" applyProtection="1"/>
    <xf numFmtId="0" fontId="3" fillId="4" borderId="19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4" borderId="1" xfId="0" applyFont="1" applyFill="1" applyBorder="1" applyAlignment="1" applyProtection="1">
      <alignment horizont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  <protection locked="0"/>
    </xf>
    <xf numFmtId="164" fontId="3" fillId="4" borderId="1" xfId="0" applyNumberFormat="1" applyFont="1" applyFill="1" applyBorder="1" applyAlignment="1" applyProtection="1">
      <alignment horizontal="center" vertical="center"/>
    </xf>
    <xf numFmtId="164" fontId="3" fillId="4" borderId="20" xfId="0" applyNumberFormat="1" applyFont="1" applyFill="1" applyBorder="1" applyAlignment="1" applyProtection="1">
      <alignment horizontal="center" vertical="center"/>
    </xf>
    <xf numFmtId="0" fontId="3" fillId="4" borderId="21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left" vertical="center" wrapText="1"/>
    </xf>
    <xf numFmtId="0" fontId="3" fillId="4" borderId="5" xfId="0" applyFont="1" applyFill="1" applyBorder="1" applyAlignment="1" applyProtection="1">
      <alignment horizontal="center" wrapText="1"/>
    </xf>
    <xf numFmtId="0" fontId="3" fillId="4" borderId="5" xfId="0" applyFont="1" applyFill="1" applyBorder="1" applyAlignment="1" applyProtection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164" fontId="3" fillId="4" borderId="5" xfId="0" applyNumberFormat="1" applyFont="1" applyFill="1" applyBorder="1" applyAlignment="1" applyProtection="1">
      <alignment horizontal="center" vertical="center"/>
    </xf>
    <xf numFmtId="164" fontId="3" fillId="4" borderId="22" xfId="0" applyNumberFormat="1" applyFont="1" applyFill="1" applyBorder="1" applyAlignment="1" applyProtection="1">
      <alignment horizontal="center" vertical="center"/>
    </xf>
    <xf numFmtId="0" fontId="3" fillId="4" borderId="57" xfId="0" applyFont="1" applyFill="1" applyBorder="1" applyAlignment="1" applyProtection="1">
      <alignment horizontal="center" vertical="center"/>
    </xf>
    <xf numFmtId="0" fontId="3" fillId="4" borderId="58" xfId="0" applyFont="1" applyFill="1" applyBorder="1" applyAlignment="1" applyProtection="1">
      <alignment horizontal="left" vertical="center" wrapText="1"/>
    </xf>
    <xf numFmtId="0" fontId="3" fillId="4" borderId="58" xfId="0" applyFont="1" applyFill="1" applyBorder="1" applyAlignment="1" applyProtection="1">
      <alignment horizontal="center" wrapText="1"/>
    </xf>
    <xf numFmtId="0" fontId="3" fillId="4" borderId="58" xfId="0" applyFont="1" applyFill="1" applyBorder="1" applyAlignment="1" applyProtection="1">
      <alignment horizontal="center" vertical="center"/>
    </xf>
    <xf numFmtId="0" fontId="3" fillId="4" borderId="58" xfId="0" applyFont="1" applyFill="1" applyBorder="1" applyAlignment="1" applyProtection="1">
      <alignment horizontal="center" vertical="center"/>
      <protection locked="0"/>
    </xf>
    <xf numFmtId="164" fontId="3" fillId="4" borderId="58" xfId="0" applyNumberFormat="1" applyFont="1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left" vertical="center"/>
    </xf>
    <xf numFmtId="0" fontId="3" fillId="4" borderId="1" xfId="0" applyFont="1" applyFill="1" applyBorder="1" applyAlignment="1" applyProtection="1">
      <alignment horizontal="center"/>
    </xf>
    <xf numFmtId="0" fontId="3" fillId="4" borderId="34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horizont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  <protection locked="0"/>
    </xf>
    <xf numFmtId="164" fontId="3" fillId="4" borderId="6" xfId="0" applyNumberFormat="1" applyFont="1" applyFill="1" applyBorder="1" applyAlignment="1" applyProtection="1">
      <alignment horizontal="center" vertical="center"/>
    </xf>
    <xf numFmtId="164" fontId="3" fillId="4" borderId="23" xfId="0" applyNumberFormat="1" applyFont="1" applyFill="1" applyBorder="1" applyAlignment="1" applyProtection="1">
      <alignment horizontal="center" vertical="center"/>
    </xf>
    <xf numFmtId="0" fontId="3" fillId="4" borderId="24" xfId="0" applyFont="1" applyFill="1" applyBorder="1" applyAlignment="1" applyProtection="1">
      <alignment horizontal="center" vertical="center"/>
    </xf>
    <xf numFmtId="0" fontId="3" fillId="4" borderId="25" xfId="0" applyFont="1" applyFill="1" applyBorder="1" applyAlignment="1" applyProtection="1">
      <alignment horizontal="left" vertical="center" wrapText="1"/>
    </xf>
    <xf numFmtId="0" fontId="3" fillId="4" borderId="25" xfId="0" applyFont="1" applyFill="1" applyBorder="1" applyAlignment="1" applyProtection="1">
      <alignment horizontal="center" wrapText="1"/>
    </xf>
    <xf numFmtId="0" fontId="3" fillId="4" borderId="25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164" fontId="3" fillId="4" borderId="25" xfId="0" applyNumberFormat="1" applyFont="1" applyFill="1" applyBorder="1" applyAlignment="1" applyProtection="1">
      <alignment horizontal="center" vertical="center"/>
    </xf>
    <xf numFmtId="164" fontId="3" fillId="4" borderId="27" xfId="0" applyNumberFormat="1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left" vertical="center"/>
    </xf>
    <xf numFmtId="0" fontId="3" fillId="4" borderId="11" xfId="0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32" xfId="0" applyFont="1" applyFill="1" applyBorder="1" applyAlignment="1" applyProtection="1">
      <alignment horizontal="center" vertical="center"/>
      <protection locked="0"/>
    </xf>
    <xf numFmtId="164" fontId="3" fillId="4" borderId="11" xfId="0" applyNumberFormat="1" applyFont="1" applyFill="1" applyBorder="1" applyAlignment="1" applyProtection="1">
      <alignment horizontal="center" vertical="center"/>
    </xf>
    <xf numFmtId="164" fontId="3" fillId="4" borderId="18" xfId="0" applyNumberFormat="1" applyFont="1" applyFill="1" applyBorder="1" applyAlignment="1" applyProtection="1">
      <alignment horizontal="center" vertical="center"/>
    </xf>
    <xf numFmtId="0" fontId="1" fillId="4" borderId="0" xfId="0" applyFont="1" applyFill="1" applyProtection="1"/>
    <xf numFmtId="0" fontId="3" fillId="4" borderId="62" xfId="0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left" vertical="center" wrapText="1"/>
    </xf>
    <xf numFmtId="0" fontId="3" fillId="4" borderId="11" xfId="0" applyFont="1" applyFill="1" applyBorder="1" applyAlignment="1" applyProtection="1">
      <alignment horizontal="center" wrapText="1"/>
    </xf>
    <xf numFmtId="0" fontId="3" fillId="4" borderId="6" xfId="0" applyFont="1" applyFill="1" applyBorder="1" applyAlignment="1" applyProtection="1">
      <alignment horizontal="left" vertical="center" wrapText="1"/>
    </xf>
    <xf numFmtId="0" fontId="3" fillId="4" borderId="6" xfId="0" applyFont="1" applyFill="1" applyBorder="1" applyAlignment="1" applyProtection="1">
      <alignment horizontal="center" wrapText="1"/>
    </xf>
    <xf numFmtId="164" fontId="3" fillId="4" borderId="61" xfId="0" applyNumberFormat="1" applyFont="1" applyFill="1" applyBorder="1" applyAlignment="1" applyProtection="1">
      <alignment horizontal="center" vertical="center"/>
    </xf>
    <xf numFmtId="0" fontId="10" fillId="4" borderId="11" xfId="0" applyFont="1" applyFill="1" applyBorder="1" applyAlignment="1" applyProtection="1">
      <alignment horizontal="left" vertical="center" wrapText="1"/>
    </xf>
    <xf numFmtId="0" fontId="10" fillId="4" borderId="1" xfId="0" applyFont="1" applyFill="1" applyBorder="1" applyAlignment="1" applyProtection="1">
      <alignment horizontal="left" vertical="center" wrapText="1"/>
    </xf>
    <xf numFmtId="0" fontId="10" fillId="4" borderId="58" xfId="0" applyFont="1" applyFill="1" applyBorder="1" applyAlignment="1" applyProtection="1">
      <alignment horizontal="left" vertical="center" wrapText="1"/>
    </xf>
    <xf numFmtId="0" fontId="3" fillId="4" borderId="39" xfId="0" applyFont="1" applyFill="1" applyBorder="1" applyAlignment="1" applyProtection="1">
      <alignment horizontal="center" vertical="center"/>
    </xf>
    <xf numFmtId="0" fontId="3" fillId="4" borderId="26" xfId="0" applyFont="1" applyFill="1" applyBorder="1" applyAlignment="1" applyProtection="1">
      <alignment horizontal="left" vertical="center"/>
    </xf>
    <xf numFmtId="0" fontId="3" fillId="4" borderId="26" xfId="0" applyFont="1" applyFill="1" applyBorder="1" applyAlignment="1" applyProtection="1">
      <alignment horizontal="center"/>
    </xf>
    <xf numFmtId="0" fontId="3" fillId="4" borderId="26" xfId="0" applyFont="1" applyFill="1" applyBorder="1" applyAlignment="1" applyProtection="1">
      <alignment horizontal="center" vertical="center"/>
    </xf>
    <xf numFmtId="164" fontId="3" fillId="4" borderId="26" xfId="0" applyNumberFormat="1" applyFont="1" applyFill="1" applyBorder="1" applyAlignment="1" applyProtection="1">
      <alignment horizontal="center" vertical="center"/>
    </xf>
    <xf numFmtId="164" fontId="3" fillId="4" borderId="42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 applyProtection="1">
      <alignment horizontal="center" vertical="center"/>
      <protection locked="0"/>
    </xf>
    <xf numFmtId="0" fontId="3" fillId="4" borderId="41" xfId="0" applyFont="1" applyFill="1" applyBorder="1" applyAlignment="1" applyProtection="1">
      <alignment horizontal="center" vertical="center"/>
      <protection locked="0"/>
    </xf>
    <xf numFmtId="0" fontId="5" fillId="3" borderId="45" xfId="0" applyFont="1" applyFill="1" applyBorder="1" applyAlignment="1" applyProtection="1">
      <alignment horizontal="center" vertical="center"/>
    </xf>
    <xf numFmtId="0" fontId="8" fillId="0" borderId="46" xfId="0" applyFont="1" applyBorder="1" applyAlignment="1" applyProtection="1">
      <alignment horizontal="center" vertical="center"/>
    </xf>
    <xf numFmtId="0" fontId="3" fillId="4" borderId="3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9" xfId="0" applyFont="1" applyFill="1" applyBorder="1" applyAlignment="1" applyProtection="1">
      <alignment horizontal="center" vertical="center"/>
      <protection locked="0"/>
    </xf>
    <xf numFmtId="0" fontId="3" fillId="4" borderId="60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3" fillId="4" borderId="38" xfId="0" applyFont="1" applyFill="1" applyBorder="1" applyAlignment="1" applyProtection="1">
      <alignment horizontal="center" vertical="center"/>
      <protection locked="0"/>
    </xf>
    <xf numFmtId="0" fontId="3" fillId="4" borderId="43" xfId="0" applyFont="1" applyFill="1" applyBorder="1" applyAlignment="1" applyProtection="1">
      <alignment horizontal="center" vertical="center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8" fontId="3" fillId="0" borderId="0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54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/>
    </xf>
    <xf numFmtId="0" fontId="4" fillId="0" borderId="50" xfId="0" applyFont="1" applyBorder="1" applyAlignment="1" applyProtection="1">
      <alignment horizontal="center" vertical="center"/>
    </xf>
    <xf numFmtId="0" fontId="3" fillId="0" borderId="65" xfId="0" applyFont="1" applyBorder="1" applyAlignment="1" applyProtection="1">
      <alignment horizontal="center" vertical="center"/>
      <protection locked="0"/>
    </xf>
    <xf numFmtId="0" fontId="3" fillId="0" borderId="66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37" xfId="0" applyFont="1" applyFill="1" applyBorder="1" applyAlignment="1" applyProtection="1">
      <alignment horizontal="center" vertical="center"/>
      <protection locked="0"/>
    </xf>
    <xf numFmtId="0" fontId="3" fillId="0" borderId="38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9" fillId="0" borderId="8" xfId="1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0" borderId="70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</xf>
    <xf numFmtId="0" fontId="2" fillId="0" borderId="29" xfId="0" applyFont="1" applyBorder="1" applyAlignment="1" applyProtection="1">
      <alignment horizontal="center" vertical="center"/>
    </xf>
    <xf numFmtId="0" fontId="2" fillId="0" borderId="30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4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3" fillId="0" borderId="2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47" xfId="0" applyFont="1" applyBorder="1" applyAlignment="1" applyProtection="1">
      <alignment horizontal="center" vertical="center"/>
    </xf>
    <xf numFmtId="0" fontId="2" fillId="0" borderId="48" xfId="0" applyFont="1" applyBorder="1" applyAlignment="1" applyProtection="1">
      <alignment horizontal="center" vertical="center"/>
    </xf>
    <xf numFmtId="0" fontId="2" fillId="0" borderId="49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</xdr:colOff>
      <xdr:row>0</xdr:row>
      <xdr:rowOff>95250</xdr:rowOff>
    </xdr:from>
    <xdr:to>
      <xdr:col>1</xdr:col>
      <xdr:colOff>303438</xdr:colOff>
      <xdr:row>3</xdr:row>
      <xdr:rowOff>18930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609F8B24-4668-4D0F-A23E-08D76CB70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99" y="95250"/>
          <a:ext cx="1819275" cy="7537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013BC-94CE-4AD1-AD3E-06D97E390D97}">
  <sheetPr>
    <pageSetUpPr fitToPage="1"/>
  </sheetPr>
  <dimension ref="A1:AK124"/>
  <sheetViews>
    <sheetView tabSelected="1" zoomScaleNormal="100" zoomScalePageLayoutView="70" workbookViewId="0">
      <selection activeCell="B4" sqref="B4:D4"/>
    </sheetView>
  </sheetViews>
  <sheetFormatPr baseColWidth="10" defaultColWidth="11.44140625" defaultRowHeight="13.8" x14ac:dyDescent="0.25"/>
  <cols>
    <col min="1" max="1" width="22.109375" style="14" customWidth="1"/>
    <col min="2" max="2" width="65.6640625" style="14" customWidth="1"/>
    <col min="3" max="3" width="18.88671875" style="82" customWidth="1"/>
    <col min="4" max="4" width="16.88671875" style="14" customWidth="1"/>
    <col min="5" max="5" width="15" style="14" customWidth="1"/>
    <col min="6" max="6" width="16.33203125" style="14" customWidth="1"/>
    <col min="7" max="7" width="16.88671875" style="14" customWidth="1"/>
    <col min="8" max="8" width="16.5546875" style="14" customWidth="1"/>
    <col min="9" max="10" width="18.109375" style="14" customWidth="1"/>
    <col min="11" max="16384" width="11.44140625" style="14"/>
  </cols>
  <sheetData>
    <row r="1" spans="1:37" ht="15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37" ht="21" x14ac:dyDescent="0.25">
      <c r="A2" s="249" t="s">
        <v>81</v>
      </c>
      <c r="B2" s="249"/>
      <c r="C2" s="249"/>
      <c r="D2" s="249"/>
      <c r="E2" s="249"/>
      <c r="F2" s="249"/>
      <c r="G2" s="249"/>
      <c r="H2" s="249"/>
      <c r="I2" s="249"/>
      <c r="J2" s="249"/>
      <c r="K2" s="15"/>
      <c r="L2" s="16"/>
      <c r="M2" s="16"/>
    </row>
    <row r="3" spans="1:37" ht="27" customHeight="1" x14ac:dyDescent="0.25">
      <c r="A3" s="249" t="s">
        <v>49</v>
      </c>
      <c r="B3" s="249"/>
      <c r="C3" s="249"/>
      <c r="D3" s="249"/>
      <c r="E3" s="249"/>
      <c r="F3" s="249"/>
      <c r="G3" s="249"/>
      <c r="H3" s="249"/>
      <c r="I3" s="249"/>
      <c r="J3" s="249"/>
      <c r="K3" s="17"/>
    </row>
    <row r="4" spans="1:37" ht="25.5" customHeight="1" x14ac:dyDescent="0.25">
      <c r="A4" s="18" t="s">
        <v>0</v>
      </c>
      <c r="B4" s="250"/>
      <c r="C4" s="250"/>
      <c r="D4" s="251"/>
      <c r="E4" s="12"/>
      <c r="F4" s="12"/>
      <c r="G4" s="12"/>
      <c r="H4" s="12"/>
      <c r="I4" s="12"/>
      <c r="J4" s="12"/>
      <c r="K4" s="12"/>
    </row>
    <row r="5" spans="1:37" ht="25.5" customHeight="1" x14ac:dyDescent="0.25">
      <c r="A5" s="18" t="s">
        <v>47</v>
      </c>
      <c r="B5" s="258"/>
      <c r="C5" s="258"/>
      <c r="D5" s="237"/>
      <c r="E5" s="12"/>
      <c r="F5" s="12"/>
      <c r="G5" s="12"/>
      <c r="H5" s="12"/>
      <c r="I5" s="12"/>
      <c r="J5" s="12"/>
      <c r="K5" s="12"/>
    </row>
    <row r="6" spans="1:37" ht="25.5" customHeight="1" x14ac:dyDescent="0.25">
      <c r="A6" s="18" t="s">
        <v>48</v>
      </c>
      <c r="B6" s="236"/>
      <c r="C6" s="236"/>
      <c r="D6" s="237"/>
      <c r="E6" s="12"/>
      <c r="F6" s="12"/>
      <c r="G6" s="12"/>
      <c r="H6" s="12"/>
      <c r="I6" s="12"/>
      <c r="J6" s="12"/>
      <c r="K6" s="12"/>
    </row>
    <row r="7" spans="1:37" ht="25.5" customHeight="1" thickBot="1" x14ac:dyDescent="0.3">
      <c r="A7" s="12"/>
      <c r="B7" s="12"/>
      <c r="C7" s="13"/>
      <c r="D7" s="12"/>
      <c r="E7" s="12"/>
      <c r="F7" s="12"/>
      <c r="G7" s="12"/>
      <c r="H7" s="12"/>
      <c r="I7" s="12"/>
      <c r="J7" s="12"/>
      <c r="K7" s="12"/>
    </row>
    <row r="8" spans="1:37" s="22" customFormat="1" ht="25.5" customHeight="1" thickTop="1" thickBot="1" x14ac:dyDescent="0.4">
      <c r="A8" s="19" t="s">
        <v>3</v>
      </c>
      <c r="B8" s="20" t="s">
        <v>4</v>
      </c>
      <c r="C8" s="20" t="s">
        <v>61</v>
      </c>
      <c r="D8" s="20" t="s">
        <v>1</v>
      </c>
      <c r="E8" s="20" t="s">
        <v>31</v>
      </c>
      <c r="F8" s="20" t="s">
        <v>43</v>
      </c>
      <c r="G8" s="20" t="s">
        <v>2</v>
      </c>
      <c r="H8" s="20" t="s">
        <v>30</v>
      </c>
      <c r="I8" s="20" t="s">
        <v>5</v>
      </c>
      <c r="J8" s="21" t="s">
        <v>6</v>
      </c>
      <c r="AC8" s="22" t="s">
        <v>42</v>
      </c>
      <c r="AD8" s="14">
        <v>44</v>
      </c>
      <c r="AE8" s="22">
        <v>28</v>
      </c>
      <c r="AF8" s="22">
        <v>28</v>
      </c>
      <c r="AG8" s="22">
        <v>42</v>
      </c>
      <c r="AH8" s="22">
        <v>28</v>
      </c>
      <c r="AI8" s="23" t="s">
        <v>32</v>
      </c>
      <c r="AJ8" s="23" t="s">
        <v>32</v>
      </c>
      <c r="AK8" s="22" t="s">
        <v>32</v>
      </c>
    </row>
    <row r="9" spans="1:37" s="24" customFormat="1" ht="25.5" customHeight="1" thickBot="1" x14ac:dyDescent="0.4">
      <c r="A9" s="252" t="s">
        <v>46</v>
      </c>
      <c r="B9" s="253"/>
      <c r="C9" s="253"/>
      <c r="D9" s="253"/>
      <c r="E9" s="253"/>
      <c r="F9" s="253"/>
      <c r="G9" s="253"/>
      <c r="H9" s="253"/>
      <c r="I9" s="253"/>
      <c r="J9" s="254"/>
      <c r="AC9" s="24" t="s">
        <v>41</v>
      </c>
      <c r="AD9" s="22">
        <v>46</v>
      </c>
      <c r="AE9" s="24">
        <v>30</v>
      </c>
      <c r="AF9" s="24">
        <v>30</v>
      </c>
      <c r="AG9" s="24">
        <v>44</v>
      </c>
      <c r="AH9" s="24">
        <v>30</v>
      </c>
      <c r="AI9" s="25">
        <v>30</v>
      </c>
      <c r="AJ9" s="24">
        <v>34</v>
      </c>
      <c r="AK9" s="24">
        <v>32</v>
      </c>
    </row>
    <row r="10" spans="1:37" ht="25.5" customHeight="1" x14ac:dyDescent="0.25">
      <c r="A10" s="26" t="s">
        <v>50</v>
      </c>
      <c r="B10" s="27" t="s">
        <v>20</v>
      </c>
      <c r="C10" s="74" t="s">
        <v>62</v>
      </c>
      <c r="D10" s="28" t="s">
        <v>22</v>
      </c>
      <c r="E10" s="1"/>
      <c r="F10" s="2"/>
      <c r="G10" s="1"/>
      <c r="H10" s="2"/>
      <c r="I10" s="29">
        <v>38</v>
      </c>
      <c r="J10" s="30">
        <f>(I10*G10)+(H10*10)</f>
        <v>0</v>
      </c>
      <c r="K10" s="12"/>
      <c r="AC10" s="14" t="s">
        <v>34</v>
      </c>
      <c r="AD10" s="24">
        <v>48</v>
      </c>
      <c r="AE10" s="14">
        <v>32</v>
      </c>
      <c r="AF10" s="14">
        <v>32</v>
      </c>
      <c r="AG10" s="14">
        <v>46</v>
      </c>
      <c r="AH10" s="14">
        <v>32</v>
      </c>
      <c r="AI10" s="31">
        <v>32</v>
      </c>
    </row>
    <row r="11" spans="1:37" ht="25.5" customHeight="1" x14ac:dyDescent="0.25">
      <c r="A11" s="32" t="s">
        <v>50</v>
      </c>
      <c r="B11" s="33" t="s">
        <v>20</v>
      </c>
      <c r="C11" s="75" t="s">
        <v>62</v>
      </c>
      <c r="D11" s="34" t="s">
        <v>23</v>
      </c>
      <c r="E11" s="3"/>
      <c r="F11" s="4"/>
      <c r="G11" s="3"/>
      <c r="H11" s="4"/>
      <c r="I11" s="35">
        <v>38</v>
      </c>
      <c r="J11" s="36">
        <f t="shared" ref="J11:J17" si="0">(I11*G11)+(H11*10)</f>
        <v>0</v>
      </c>
      <c r="K11" s="12"/>
      <c r="AC11" s="14" t="s">
        <v>35</v>
      </c>
      <c r="AD11" s="14">
        <v>50</v>
      </c>
      <c r="AE11" s="14">
        <v>34</v>
      </c>
      <c r="AF11" s="14">
        <v>34</v>
      </c>
      <c r="AG11" s="14">
        <v>48</v>
      </c>
      <c r="AH11" s="14">
        <v>34</v>
      </c>
      <c r="AI11" s="14">
        <v>34</v>
      </c>
    </row>
    <row r="12" spans="1:37" ht="25.5" customHeight="1" x14ac:dyDescent="0.25">
      <c r="A12" s="131" t="s">
        <v>50</v>
      </c>
      <c r="B12" s="132" t="s">
        <v>21</v>
      </c>
      <c r="C12" s="133" t="s">
        <v>62</v>
      </c>
      <c r="D12" s="134" t="s">
        <v>22</v>
      </c>
      <c r="E12" s="135"/>
      <c r="F12" s="135"/>
      <c r="G12" s="135"/>
      <c r="H12" s="135"/>
      <c r="I12" s="136">
        <f>38*1.1</f>
        <v>41.800000000000004</v>
      </c>
      <c r="J12" s="137">
        <f t="shared" si="0"/>
        <v>0</v>
      </c>
      <c r="K12" s="12"/>
      <c r="AC12" s="14" t="s">
        <v>36</v>
      </c>
      <c r="AD12" s="14">
        <v>52</v>
      </c>
      <c r="AE12" s="14">
        <v>36</v>
      </c>
      <c r="AF12" s="14">
        <v>36</v>
      </c>
      <c r="AG12" s="14">
        <v>50</v>
      </c>
      <c r="AH12" s="14">
        <v>36</v>
      </c>
    </row>
    <row r="13" spans="1:37" ht="25.5" customHeight="1" thickBot="1" x14ac:dyDescent="0.3">
      <c r="A13" s="138" t="s">
        <v>50</v>
      </c>
      <c r="B13" s="139" t="s">
        <v>21</v>
      </c>
      <c r="C13" s="140" t="s">
        <v>62</v>
      </c>
      <c r="D13" s="141" t="s">
        <v>23</v>
      </c>
      <c r="E13" s="142"/>
      <c r="F13" s="142"/>
      <c r="G13" s="142"/>
      <c r="H13" s="142"/>
      <c r="I13" s="143">
        <f>38*1.1</f>
        <v>41.800000000000004</v>
      </c>
      <c r="J13" s="144">
        <f t="shared" si="0"/>
        <v>0</v>
      </c>
      <c r="K13" s="12"/>
      <c r="AC13" s="14" t="s">
        <v>37</v>
      </c>
      <c r="AE13" s="14">
        <v>38</v>
      </c>
      <c r="AF13" s="14">
        <v>38</v>
      </c>
      <c r="AG13" s="14">
        <v>52</v>
      </c>
      <c r="AH13" s="14">
        <v>38</v>
      </c>
    </row>
    <row r="14" spans="1:37" ht="25.5" customHeight="1" x14ac:dyDescent="0.25">
      <c r="A14" s="26" t="s">
        <v>51</v>
      </c>
      <c r="B14" s="27" t="s">
        <v>52</v>
      </c>
      <c r="C14" s="74" t="s">
        <v>62</v>
      </c>
      <c r="D14" s="28" t="s">
        <v>22</v>
      </c>
      <c r="E14" s="1"/>
      <c r="F14" s="2"/>
      <c r="G14" s="1"/>
      <c r="H14" s="2"/>
      <c r="I14" s="29">
        <v>44</v>
      </c>
      <c r="J14" s="30">
        <f t="shared" si="0"/>
        <v>0</v>
      </c>
      <c r="K14" s="12"/>
      <c r="AC14" s="14" t="s">
        <v>38</v>
      </c>
      <c r="AE14" s="14">
        <v>40</v>
      </c>
      <c r="AF14" s="14">
        <v>40</v>
      </c>
      <c r="AH14" s="14">
        <v>40</v>
      </c>
    </row>
    <row r="15" spans="1:37" ht="25.5" customHeight="1" x14ac:dyDescent="0.25">
      <c r="A15" s="71" t="s">
        <v>51</v>
      </c>
      <c r="B15" s="33" t="s">
        <v>52</v>
      </c>
      <c r="C15" s="75" t="s">
        <v>62</v>
      </c>
      <c r="D15" s="72" t="s">
        <v>23</v>
      </c>
      <c r="E15" s="3"/>
      <c r="F15" s="4"/>
      <c r="G15" s="3"/>
      <c r="H15" s="4"/>
      <c r="I15" s="35">
        <v>44</v>
      </c>
      <c r="J15" s="36">
        <f t="shared" si="0"/>
        <v>0</v>
      </c>
      <c r="K15" s="12"/>
      <c r="AC15" s="14" t="s">
        <v>39</v>
      </c>
      <c r="AE15" s="14">
        <v>42</v>
      </c>
      <c r="AH15" s="14">
        <v>42</v>
      </c>
    </row>
    <row r="16" spans="1:37" ht="25.5" customHeight="1" x14ac:dyDescent="0.25">
      <c r="A16" s="131" t="s">
        <v>51</v>
      </c>
      <c r="B16" s="132" t="s">
        <v>53</v>
      </c>
      <c r="C16" s="133" t="s">
        <v>62</v>
      </c>
      <c r="D16" s="134" t="s">
        <v>22</v>
      </c>
      <c r="E16" s="135"/>
      <c r="F16" s="135"/>
      <c r="G16" s="135"/>
      <c r="H16" s="135"/>
      <c r="I16" s="136">
        <f>44*1.1</f>
        <v>48.400000000000006</v>
      </c>
      <c r="J16" s="137">
        <f t="shared" si="0"/>
        <v>0</v>
      </c>
      <c r="K16" s="12"/>
      <c r="AC16" s="24" t="s">
        <v>40</v>
      </c>
      <c r="AE16" s="24"/>
      <c r="AF16" s="24"/>
      <c r="AG16" s="24"/>
      <c r="AH16" s="24">
        <v>44</v>
      </c>
      <c r="AI16" s="24"/>
      <c r="AJ16" s="24"/>
    </row>
    <row r="17" spans="1:36" ht="25.5" customHeight="1" thickBot="1" x14ac:dyDescent="0.3">
      <c r="A17" s="145" t="s">
        <v>51</v>
      </c>
      <c r="B17" s="146" t="s">
        <v>53</v>
      </c>
      <c r="C17" s="147" t="s">
        <v>62</v>
      </c>
      <c r="D17" s="148" t="s">
        <v>23</v>
      </c>
      <c r="E17" s="149"/>
      <c r="F17" s="149"/>
      <c r="G17" s="149"/>
      <c r="H17" s="149"/>
      <c r="I17" s="150">
        <f>44*1.1</f>
        <v>48.400000000000006</v>
      </c>
      <c r="J17" s="137">
        <f t="shared" si="0"/>
        <v>0</v>
      </c>
      <c r="K17" s="12"/>
      <c r="AC17" s="14" t="s">
        <v>73</v>
      </c>
      <c r="AD17" s="24"/>
      <c r="AH17" s="14">
        <v>46</v>
      </c>
    </row>
    <row r="18" spans="1:36" s="24" customFormat="1" ht="25.5" customHeight="1" thickTop="1" thickBot="1" x14ac:dyDescent="0.3">
      <c r="A18" s="240" t="s">
        <v>75</v>
      </c>
      <c r="B18" s="241"/>
      <c r="C18" s="241"/>
      <c r="D18" s="241"/>
      <c r="E18" s="241"/>
      <c r="F18" s="241"/>
      <c r="G18" s="241"/>
      <c r="H18" s="241"/>
      <c r="I18" s="241"/>
      <c r="J18" s="242"/>
      <c r="AC18" s="14"/>
      <c r="AD18" s="14"/>
      <c r="AE18" s="14"/>
      <c r="AF18" s="14"/>
      <c r="AG18" s="14"/>
      <c r="AH18" s="14">
        <v>48</v>
      </c>
      <c r="AI18" s="14"/>
      <c r="AJ18" s="14"/>
    </row>
    <row r="19" spans="1:36" s="88" customFormat="1" ht="25.5" customHeight="1" x14ac:dyDescent="0.25">
      <c r="A19" s="60" t="s">
        <v>8</v>
      </c>
      <c r="B19" s="83" t="s">
        <v>82</v>
      </c>
      <c r="C19" s="84" t="s">
        <v>62</v>
      </c>
      <c r="D19" s="9" t="s">
        <v>22</v>
      </c>
      <c r="E19" s="2"/>
      <c r="F19" s="2"/>
      <c r="G19" s="2"/>
      <c r="H19" s="2"/>
      <c r="I19" s="85">
        <v>36.5</v>
      </c>
      <c r="J19" s="86">
        <f t="shared" ref="J19:J26" si="1">(I19*G19)+(H19*10)</f>
        <v>0</v>
      </c>
      <c r="K19" s="87"/>
      <c r="AD19" s="14"/>
      <c r="AH19" s="88">
        <v>50</v>
      </c>
    </row>
    <row r="20" spans="1:36" s="88" customFormat="1" ht="25.5" customHeight="1" x14ac:dyDescent="0.25">
      <c r="A20" s="61" t="s">
        <v>8</v>
      </c>
      <c r="B20" s="89" t="s">
        <v>82</v>
      </c>
      <c r="C20" s="90" t="s">
        <v>62</v>
      </c>
      <c r="D20" s="10" t="s">
        <v>23</v>
      </c>
      <c r="E20" s="4"/>
      <c r="F20" s="4"/>
      <c r="G20" s="4"/>
      <c r="H20" s="4"/>
      <c r="I20" s="91">
        <v>36.5</v>
      </c>
      <c r="J20" s="92">
        <f t="shared" si="1"/>
        <v>0</v>
      </c>
      <c r="K20" s="87"/>
      <c r="AH20" s="88">
        <v>52</v>
      </c>
    </row>
    <row r="21" spans="1:36" s="88" customFormat="1" ht="25.5" customHeight="1" x14ac:dyDescent="0.25">
      <c r="A21" s="131" t="s">
        <v>17</v>
      </c>
      <c r="B21" s="151" t="s">
        <v>83</v>
      </c>
      <c r="C21" s="152" t="s">
        <v>62</v>
      </c>
      <c r="D21" s="134" t="s">
        <v>22</v>
      </c>
      <c r="E21" s="135"/>
      <c r="F21" s="135"/>
      <c r="G21" s="135"/>
      <c r="H21" s="135"/>
      <c r="I21" s="136">
        <f>36.5*1.1</f>
        <v>40.150000000000006</v>
      </c>
      <c r="J21" s="137">
        <f t="shared" si="1"/>
        <v>0</v>
      </c>
      <c r="K21" s="87"/>
      <c r="AH21" s="88">
        <v>54</v>
      </c>
    </row>
    <row r="22" spans="1:36" s="88" customFormat="1" ht="25.5" customHeight="1" thickBot="1" x14ac:dyDescent="0.3">
      <c r="A22" s="153" t="s">
        <v>17</v>
      </c>
      <c r="B22" s="154" t="s">
        <v>83</v>
      </c>
      <c r="C22" s="155" t="s">
        <v>62</v>
      </c>
      <c r="D22" s="156" t="s">
        <v>23</v>
      </c>
      <c r="E22" s="157"/>
      <c r="F22" s="157"/>
      <c r="G22" s="157"/>
      <c r="H22" s="157"/>
      <c r="I22" s="158">
        <v>40.15</v>
      </c>
      <c r="J22" s="159">
        <f t="shared" si="1"/>
        <v>0</v>
      </c>
      <c r="K22" s="87"/>
      <c r="AH22" s="88">
        <v>56</v>
      </c>
    </row>
    <row r="23" spans="1:36" s="88" customFormat="1" ht="25.5" customHeight="1" x14ac:dyDescent="0.25">
      <c r="A23" s="103" t="s">
        <v>7</v>
      </c>
      <c r="B23" s="104" t="s">
        <v>84</v>
      </c>
      <c r="C23" s="105" t="s">
        <v>62</v>
      </c>
      <c r="D23" s="106" t="s">
        <v>22</v>
      </c>
      <c r="E23" s="107"/>
      <c r="F23" s="107"/>
      <c r="G23" s="107"/>
      <c r="H23" s="107"/>
      <c r="I23" s="108">
        <v>42.5</v>
      </c>
      <c r="J23" s="109">
        <f t="shared" si="1"/>
        <v>0</v>
      </c>
      <c r="K23" s="87"/>
      <c r="AH23" s="88">
        <v>58</v>
      </c>
    </row>
    <row r="24" spans="1:36" s="88" customFormat="1" ht="25.5" customHeight="1" x14ac:dyDescent="0.25">
      <c r="A24" s="61" t="s">
        <v>7</v>
      </c>
      <c r="B24" s="95" t="s">
        <v>84</v>
      </c>
      <c r="C24" s="96" t="s">
        <v>62</v>
      </c>
      <c r="D24" s="10" t="s">
        <v>23</v>
      </c>
      <c r="E24" s="4"/>
      <c r="F24" s="4"/>
      <c r="G24" s="4"/>
      <c r="H24" s="4"/>
      <c r="I24" s="91">
        <v>42.5</v>
      </c>
      <c r="J24" s="92">
        <f t="shared" si="1"/>
        <v>0</v>
      </c>
      <c r="K24" s="87"/>
    </row>
    <row r="25" spans="1:36" s="88" customFormat="1" ht="25.5" customHeight="1" x14ac:dyDescent="0.25">
      <c r="A25" s="131" t="s">
        <v>18</v>
      </c>
      <c r="B25" s="132" t="s">
        <v>85</v>
      </c>
      <c r="C25" s="133" t="s">
        <v>62</v>
      </c>
      <c r="D25" s="134" t="s">
        <v>22</v>
      </c>
      <c r="E25" s="135"/>
      <c r="F25" s="135"/>
      <c r="G25" s="135"/>
      <c r="H25" s="135"/>
      <c r="I25" s="136">
        <f>42.5*1.1</f>
        <v>46.750000000000007</v>
      </c>
      <c r="J25" s="137">
        <f t="shared" si="1"/>
        <v>0</v>
      </c>
      <c r="K25" s="87"/>
    </row>
    <row r="26" spans="1:36" s="88" customFormat="1" ht="25.5" customHeight="1" thickBot="1" x14ac:dyDescent="0.3">
      <c r="A26" s="160" t="s">
        <v>18</v>
      </c>
      <c r="B26" s="161" t="s">
        <v>85</v>
      </c>
      <c r="C26" s="162" t="s">
        <v>62</v>
      </c>
      <c r="D26" s="163" t="s">
        <v>23</v>
      </c>
      <c r="E26" s="164"/>
      <c r="F26" s="164"/>
      <c r="G26" s="165"/>
      <c r="H26" s="165"/>
      <c r="I26" s="166">
        <f>42.5*1.1</f>
        <v>46.750000000000007</v>
      </c>
      <c r="J26" s="167">
        <f t="shared" si="1"/>
        <v>0</v>
      </c>
      <c r="K26" s="87"/>
    </row>
    <row r="27" spans="1:36" s="24" customFormat="1" ht="25.5" customHeight="1" thickTop="1" thickBot="1" x14ac:dyDescent="0.3">
      <c r="A27" s="240" t="s">
        <v>76</v>
      </c>
      <c r="B27" s="241"/>
      <c r="C27" s="241"/>
      <c r="D27" s="241"/>
      <c r="E27" s="241"/>
      <c r="F27" s="241"/>
      <c r="G27" s="241"/>
      <c r="H27" s="241"/>
      <c r="I27" s="241"/>
      <c r="J27" s="242"/>
      <c r="AC27" s="14"/>
      <c r="AD27" s="88"/>
      <c r="AE27" s="14"/>
      <c r="AF27" s="14"/>
      <c r="AG27" s="14"/>
      <c r="AH27" s="14">
        <v>48</v>
      </c>
      <c r="AI27" s="14"/>
      <c r="AJ27" s="14"/>
    </row>
    <row r="28" spans="1:36" s="88" customFormat="1" ht="25.5" customHeight="1" x14ac:dyDescent="0.25">
      <c r="A28" s="60" t="s">
        <v>77</v>
      </c>
      <c r="B28" s="83" t="s">
        <v>86</v>
      </c>
      <c r="C28" s="84" t="s">
        <v>64</v>
      </c>
      <c r="D28" s="9" t="s">
        <v>22</v>
      </c>
      <c r="E28" s="2"/>
      <c r="F28" s="2"/>
      <c r="G28" s="2"/>
      <c r="H28" s="2"/>
      <c r="I28" s="85">
        <v>55</v>
      </c>
      <c r="J28" s="86">
        <f t="shared" ref="J28:J35" si="2">(I28*G28)+(H28*10)</f>
        <v>0</v>
      </c>
      <c r="K28" s="87"/>
      <c r="AD28" s="14"/>
      <c r="AH28" s="88">
        <v>50</v>
      </c>
    </row>
    <row r="29" spans="1:36" s="88" customFormat="1" ht="25.5" customHeight="1" x14ac:dyDescent="0.25">
      <c r="A29" s="61" t="s">
        <v>77</v>
      </c>
      <c r="B29" s="89" t="s">
        <v>86</v>
      </c>
      <c r="C29" s="90" t="s">
        <v>64</v>
      </c>
      <c r="D29" s="10" t="s">
        <v>23</v>
      </c>
      <c r="E29" s="4"/>
      <c r="F29" s="4"/>
      <c r="G29" s="4"/>
      <c r="H29" s="4"/>
      <c r="I29" s="91">
        <v>55</v>
      </c>
      <c r="J29" s="92">
        <f t="shared" si="2"/>
        <v>0</v>
      </c>
      <c r="K29" s="87"/>
      <c r="AH29" s="88">
        <v>52</v>
      </c>
    </row>
    <row r="30" spans="1:36" s="88" customFormat="1" ht="25.5" customHeight="1" x14ac:dyDescent="0.25">
      <c r="A30" s="131" t="s">
        <v>77</v>
      </c>
      <c r="B30" s="151" t="s">
        <v>83</v>
      </c>
      <c r="C30" s="152" t="s">
        <v>64</v>
      </c>
      <c r="D30" s="134" t="s">
        <v>22</v>
      </c>
      <c r="E30" s="135"/>
      <c r="F30" s="135"/>
      <c r="G30" s="135"/>
      <c r="H30" s="135"/>
      <c r="I30" s="136">
        <f>55*1.1</f>
        <v>60.500000000000007</v>
      </c>
      <c r="J30" s="137">
        <f t="shared" si="2"/>
        <v>0</v>
      </c>
      <c r="K30" s="87"/>
      <c r="AH30" s="88">
        <v>54</v>
      </c>
    </row>
    <row r="31" spans="1:36" s="88" customFormat="1" ht="25.5" customHeight="1" thickBot="1" x14ac:dyDescent="0.3">
      <c r="A31" s="153" t="s">
        <v>77</v>
      </c>
      <c r="B31" s="154" t="s">
        <v>83</v>
      </c>
      <c r="C31" s="155" t="s">
        <v>64</v>
      </c>
      <c r="D31" s="156" t="s">
        <v>23</v>
      </c>
      <c r="E31" s="157"/>
      <c r="F31" s="157"/>
      <c r="G31" s="157"/>
      <c r="H31" s="157"/>
      <c r="I31" s="158">
        <f>55*1.1</f>
        <v>60.500000000000007</v>
      </c>
      <c r="J31" s="159">
        <f t="shared" si="2"/>
        <v>0</v>
      </c>
      <c r="K31" s="87"/>
      <c r="AH31" s="88">
        <v>56</v>
      </c>
    </row>
    <row r="32" spans="1:36" s="88" customFormat="1" ht="25.5" customHeight="1" x14ac:dyDescent="0.25">
      <c r="A32" s="103" t="s">
        <v>78</v>
      </c>
      <c r="B32" s="104" t="s">
        <v>84</v>
      </c>
      <c r="C32" s="105" t="s">
        <v>64</v>
      </c>
      <c r="D32" s="106" t="s">
        <v>22</v>
      </c>
      <c r="E32" s="107"/>
      <c r="F32" s="107"/>
      <c r="G32" s="107"/>
      <c r="H32" s="107"/>
      <c r="I32" s="108">
        <v>60</v>
      </c>
      <c r="J32" s="109">
        <f t="shared" si="2"/>
        <v>0</v>
      </c>
      <c r="K32" s="87"/>
      <c r="AH32" s="88">
        <v>58</v>
      </c>
    </row>
    <row r="33" spans="1:36" s="88" customFormat="1" ht="25.5" customHeight="1" x14ac:dyDescent="0.25">
      <c r="A33" s="61" t="s">
        <v>78</v>
      </c>
      <c r="B33" s="95" t="s">
        <v>84</v>
      </c>
      <c r="C33" s="96" t="s">
        <v>64</v>
      </c>
      <c r="D33" s="10" t="s">
        <v>23</v>
      </c>
      <c r="E33" s="4"/>
      <c r="F33" s="4"/>
      <c r="G33" s="4"/>
      <c r="H33" s="4"/>
      <c r="I33" s="91">
        <v>60</v>
      </c>
      <c r="J33" s="92">
        <f t="shared" si="2"/>
        <v>0</v>
      </c>
      <c r="K33" s="87"/>
    </row>
    <row r="34" spans="1:36" s="88" customFormat="1" ht="25.5" customHeight="1" x14ac:dyDescent="0.25">
      <c r="A34" s="131" t="s">
        <v>78</v>
      </c>
      <c r="B34" s="132" t="s">
        <v>85</v>
      </c>
      <c r="C34" s="133" t="s">
        <v>64</v>
      </c>
      <c r="D34" s="134" t="s">
        <v>22</v>
      </c>
      <c r="E34" s="135"/>
      <c r="F34" s="135"/>
      <c r="G34" s="135"/>
      <c r="H34" s="135"/>
      <c r="I34" s="136">
        <f>60*1.1</f>
        <v>66</v>
      </c>
      <c r="J34" s="137">
        <f t="shared" si="2"/>
        <v>0</v>
      </c>
      <c r="K34" s="87"/>
    </row>
    <row r="35" spans="1:36" s="88" customFormat="1" ht="25.5" customHeight="1" thickBot="1" x14ac:dyDescent="0.3">
      <c r="A35" s="160" t="s">
        <v>78</v>
      </c>
      <c r="B35" s="161" t="s">
        <v>85</v>
      </c>
      <c r="C35" s="162" t="s">
        <v>64</v>
      </c>
      <c r="D35" s="163" t="s">
        <v>23</v>
      </c>
      <c r="E35" s="164"/>
      <c r="F35" s="164"/>
      <c r="G35" s="165"/>
      <c r="H35" s="165"/>
      <c r="I35" s="166">
        <f>60*1.1</f>
        <v>66</v>
      </c>
      <c r="J35" s="167">
        <f t="shared" si="2"/>
        <v>0</v>
      </c>
      <c r="K35" s="87"/>
    </row>
    <row r="36" spans="1:36" ht="25.5" customHeight="1" thickTop="1" thickBot="1" x14ac:dyDescent="0.3">
      <c r="A36" s="240" t="s">
        <v>54</v>
      </c>
      <c r="B36" s="241"/>
      <c r="C36" s="241"/>
      <c r="D36" s="241"/>
      <c r="E36" s="241"/>
      <c r="F36" s="241"/>
      <c r="G36" s="241"/>
      <c r="H36" s="241"/>
      <c r="I36" s="241"/>
      <c r="J36" s="242"/>
      <c r="K36" s="12"/>
      <c r="AD36" s="88"/>
    </row>
    <row r="37" spans="1:36" s="88" customFormat="1" ht="25.5" customHeight="1" x14ac:dyDescent="0.25">
      <c r="A37" s="60">
        <v>77466</v>
      </c>
      <c r="B37" s="83" t="s">
        <v>110</v>
      </c>
      <c r="C37" s="84" t="s">
        <v>63</v>
      </c>
      <c r="D37" s="9" t="s">
        <v>22</v>
      </c>
      <c r="E37" s="2"/>
      <c r="F37" s="2"/>
      <c r="G37" s="2"/>
      <c r="H37" s="9"/>
      <c r="I37" s="85">
        <v>110</v>
      </c>
      <c r="J37" s="86">
        <f>(I37*G37)+(H37*10)</f>
        <v>0</v>
      </c>
      <c r="K37" s="87"/>
      <c r="AD37" s="14"/>
    </row>
    <row r="38" spans="1:36" s="88" customFormat="1" ht="27.75" customHeight="1" thickBot="1" x14ac:dyDescent="0.3">
      <c r="A38" s="61">
        <v>77466</v>
      </c>
      <c r="B38" s="89" t="s">
        <v>110</v>
      </c>
      <c r="C38" s="90" t="s">
        <v>63</v>
      </c>
      <c r="D38" s="10" t="s">
        <v>23</v>
      </c>
      <c r="E38" s="4"/>
      <c r="F38" s="130"/>
      <c r="G38" s="4"/>
      <c r="H38" s="10"/>
      <c r="I38" s="91">
        <v>110</v>
      </c>
      <c r="J38" s="92">
        <f>(I38*G38)+(H38*10)</f>
        <v>0</v>
      </c>
      <c r="K38" s="87"/>
    </row>
    <row r="39" spans="1:36" s="88" customFormat="1" ht="25.5" customHeight="1" x14ac:dyDescent="0.25">
      <c r="A39" s="168">
        <v>77466</v>
      </c>
      <c r="B39" s="169" t="s">
        <v>111</v>
      </c>
      <c r="C39" s="170" t="s">
        <v>63</v>
      </c>
      <c r="D39" s="171" t="s">
        <v>22</v>
      </c>
      <c r="E39" s="172"/>
      <c r="F39" s="173"/>
      <c r="G39" s="172"/>
      <c r="H39" s="171"/>
      <c r="I39" s="174">
        <v>121</v>
      </c>
      <c r="J39" s="175">
        <f>(I39*G39)+(H39*10)</f>
        <v>0</v>
      </c>
      <c r="K39" s="87"/>
      <c r="AD39" s="14"/>
    </row>
    <row r="40" spans="1:36" s="88" customFormat="1" ht="27.75" customHeight="1" thickBot="1" x14ac:dyDescent="0.3">
      <c r="A40" s="131">
        <v>77466</v>
      </c>
      <c r="B40" s="151" t="s">
        <v>111</v>
      </c>
      <c r="C40" s="152" t="s">
        <v>63</v>
      </c>
      <c r="D40" s="134" t="s">
        <v>23</v>
      </c>
      <c r="E40" s="135"/>
      <c r="F40" s="176"/>
      <c r="G40" s="135"/>
      <c r="H40" s="134"/>
      <c r="I40" s="136">
        <v>121</v>
      </c>
      <c r="J40" s="137">
        <f>(I40*G40)+(H40*10)</f>
        <v>0</v>
      </c>
      <c r="K40" s="87"/>
    </row>
    <row r="41" spans="1:36" s="57" customFormat="1" ht="25.5" customHeight="1" thickTop="1" thickBot="1" x14ac:dyDescent="0.4">
      <c r="A41" s="54" t="s">
        <v>3</v>
      </c>
      <c r="B41" s="55" t="s">
        <v>4</v>
      </c>
      <c r="C41" s="20" t="s">
        <v>61</v>
      </c>
      <c r="D41" s="55" t="s">
        <v>1</v>
      </c>
      <c r="E41" s="197" t="s">
        <v>33</v>
      </c>
      <c r="F41" s="198"/>
      <c r="G41" s="55" t="s">
        <v>2</v>
      </c>
      <c r="H41" s="55" t="s">
        <v>24</v>
      </c>
      <c r="I41" s="55" t="s">
        <v>5</v>
      </c>
      <c r="J41" s="56" t="s">
        <v>6</v>
      </c>
      <c r="AC41" s="14"/>
      <c r="AD41" s="24"/>
      <c r="AE41" s="14"/>
      <c r="AF41" s="14"/>
      <c r="AG41" s="14"/>
      <c r="AH41" s="14"/>
      <c r="AI41" s="14"/>
      <c r="AJ41" s="14"/>
    </row>
    <row r="42" spans="1:36" ht="25.5" customHeight="1" thickTop="1" thickBot="1" x14ac:dyDescent="0.3">
      <c r="A42" s="240" t="s">
        <v>71</v>
      </c>
      <c r="B42" s="241"/>
      <c r="C42" s="241"/>
      <c r="D42" s="241"/>
      <c r="E42" s="241"/>
      <c r="F42" s="241"/>
      <c r="G42" s="241"/>
      <c r="H42" s="241"/>
      <c r="I42" s="241"/>
      <c r="J42" s="242"/>
      <c r="K42" s="12"/>
      <c r="AD42" s="88"/>
    </row>
    <row r="43" spans="1:36" ht="25.5" customHeight="1" x14ac:dyDescent="0.25">
      <c r="A43" s="26" t="s">
        <v>55</v>
      </c>
      <c r="B43" s="42" t="s">
        <v>87</v>
      </c>
      <c r="C43" s="78" t="s">
        <v>64</v>
      </c>
      <c r="D43" s="28" t="s">
        <v>22</v>
      </c>
      <c r="E43" s="1"/>
      <c r="F43" s="113" t="s">
        <v>72</v>
      </c>
      <c r="G43" s="1"/>
      <c r="H43" s="9"/>
      <c r="I43" s="29">
        <v>109</v>
      </c>
      <c r="J43" s="30">
        <f>(I43*G43)+(H43*10)</f>
        <v>0</v>
      </c>
      <c r="K43" s="12"/>
    </row>
    <row r="44" spans="1:36" ht="25.5" customHeight="1" thickBot="1" x14ac:dyDescent="0.3">
      <c r="A44" s="71" t="s">
        <v>55</v>
      </c>
      <c r="B44" s="43" t="s">
        <v>87</v>
      </c>
      <c r="C44" s="79" t="s">
        <v>64</v>
      </c>
      <c r="D44" s="72" t="s">
        <v>23</v>
      </c>
      <c r="E44" s="3"/>
      <c r="F44" s="110" t="s">
        <v>72</v>
      </c>
      <c r="G44" s="3"/>
      <c r="H44" s="10"/>
      <c r="I44" s="35">
        <v>109</v>
      </c>
      <c r="J44" s="36">
        <f>(I44*G44)+(H44*10)</f>
        <v>0</v>
      </c>
      <c r="K44" s="12"/>
      <c r="AC44" s="57"/>
      <c r="AE44" s="57"/>
      <c r="AF44" s="57"/>
      <c r="AG44" s="57"/>
      <c r="AH44" s="57"/>
      <c r="AI44" s="58"/>
      <c r="AJ44" s="57"/>
    </row>
    <row r="45" spans="1:36" ht="25.5" customHeight="1" x14ac:dyDescent="0.25">
      <c r="A45" s="168" t="s">
        <v>55</v>
      </c>
      <c r="B45" s="169" t="s">
        <v>88</v>
      </c>
      <c r="C45" s="170" t="s">
        <v>64</v>
      </c>
      <c r="D45" s="171" t="s">
        <v>22</v>
      </c>
      <c r="E45" s="172"/>
      <c r="F45" s="177" t="s">
        <v>72</v>
      </c>
      <c r="G45" s="172"/>
      <c r="H45" s="171"/>
      <c r="I45" s="174">
        <f>109*1.1</f>
        <v>119.9</v>
      </c>
      <c r="J45" s="175">
        <f>(I45*G45)+(H45*10)</f>
        <v>0</v>
      </c>
      <c r="K45" s="12"/>
    </row>
    <row r="46" spans="1:36" ht="25.5" customHeight="1" thickBot="1" x14ac:dyDescent="0.3">
      <c r="A46" s="131" t="s">
        <v>55</v>
      </c>
      <c r="B46" s="151" t="s">
        <v>88</v>
      </c>
      <c r="C46" s="152" t="s">
        <v>64</v>
      </c>
      <c r="D46" s="134" t="s">
        <v>23</v>
      </c>
      <c r="E46" s="135"/>
      <c r="F46" s="134" t="s">
        <v>72</v>
      </c>
      <c r="G46" s="135"/>
      <c r="H46" s="134"/>
      <c r="I46" s="136">
        <f>109*1.1</f>
        <v>119.9</v>
      </c>
      <c r="J46" s="137">
        <f>(I46*G46)+(H46*10)</f>
        <v>0</v>
      </c>
      <c r="K46" s="12"/>
      <c r="AC46" s="57"/>
      <c r="AE46" s="57"/>
      <c r="AF46" s="57"/>
      <c r="AG46" s="57"/>
      <c r="AH46" s="57"/>
      <c r="AI46" s="58"/>
      <c r="AJ46" s="57"/>
    </row>
    <row r="47" spans="1:36" s="24" customFormat="1" ht="25.5" customHeight="1" thickTop="1" thickBot="1" x14ac:dyDescent="0.3">
      <c r="A47" s="255" t="s">
        <v>44</v>
      </c>
      <c r="B47" s="256"/>
      <c r="C47" s="256"/>
      <c r="D47" s="256"/>
      <c r="E47" s="256"/>
      <c r="F47" s="256"/>
      <c r="G47" s="256"/>
      <c r="H47" s="256"/>
      <c r="I47" s="256"/>
      <c r="J47" s="257"/>
      <c r="AC47" s="14"/>
      <c r="AD47" s="14"/>
      <c r="AE47" s="14"/>
      <c r="AF47" s="14"/>
      <c r="AG47" s="14"/>
      <c r="AH47" s="14"/>
      <c r="AI47" s="14"/>
      <c r="AJ47" s="14"/>
    </row>
    <row r="48" spans="1:36" ht="25.5" customHeight="1" x14ac:dyDescent="0.25">
      <c r="A48" s="26">
        <v>17745</v>
      </c>
      <c r="B48" s="27" t="s">
        <v>89</v>
      </c>
      <c r="C48" s="74" t="s">
        <v>65</v>
      </c>
      <c r="D48" s="28" t="s">
        <v>25</v>
      </c>
      <c r="E48" s="228"/>
      <c r="F48" s="229"/>
      <c r="G48" s="1"/>
      <c r="H48" s="1"/>
      <c r="I48" s="29">
        <v>35</v>
      </c>
      <c r="J48" s="30">
        <f t="shared" ref="J48:J68" si="3">(I48*G48)+(H48*5)</f>
        <v>0</v>
      </c>
      <c r="K48" s="12"/>
    </row>
    <row r="49" spans="1:11" ht="25.5" customHeight="1" x14ac:dyDescent="0.25">
      <c r="A49" s="32">
        <v>17745</v>
      </c>
      <c r="B49" s="33" t="s">
        <v>89</v>
      </c>
      <c r="C49" s="75" t="s">
        <v>65</v>
      </c>
      <c r="D49" s="34" t="s">
        <v>26</v>
      </c>
      <c r="E49" s="224"/>
      <c r="F49" s="225"/>
      <c r="G49" s="3"/>
      <c r="H49" s="3"/>
      <c r="I49" s="35">
        <v>35</v>
      </c>
      <c r="J49" s="36">
        <f t="shared" si="3"/>
        <v>0</v>
      </c>
      <c r="K49" s="12"/>
    </row>
    <row r="50" spans="1:11" ht="25.5" customHeight="1" thickBot="1" x14ac:dyDescent="0.3">
      <c r="A50" s="44">
        <v>17745</v>
      </c>
      <c r="B50" s="59" t="s">
        <v>89</v>
      </c>
      <c r="C50" s="81" t="s">
        <v>65</v>
      </c>
      <c r="D50" s="45" t="s">
        <v>23</v>
      </c>
      <c r="E50" s="243"/>
      <c r="F50" s="244"/>
      <c r="G50" s="6"/>
      <c r="H50" s="6"/>
      <c r="I50" s="46">
        <v>35</v>
      </c>
      <c r="J50" s="47">
        <f t="shared" si="3"/>
        <v>0</v>
      </c>
      <c r="K50" s="12"/>
    </row>
    <row r="51" spans="1:11" ht="25.5" customHeight="1" x14ac:dyDescent="0.25">
      <c r="A51" s="168">
        <v>17745</v>
      </c>
      <c r="B51" s="178" t="s">
        <v>91</v>
      </c>
      <c r="C51" s="179" t="s">
        <v>65</v>
      </c>
      <c r="D51" s="171" t="s">
        <v>25</v>
      </c>
      <c r="E51" s="203"/>
      <c r="F51" s="204"/>
      <c r="G51" s="172"/>
      <c r="H51" s="172"/>
      <c r="I51" s="174">
        <v>38.5</v>
      </c>
      <c r="J51" s="175">
        <f t="shared" ref="J51:J53" si="4">(I51*G51)+(H51*5)</f>
        <v>0</v>
      </c>
      <c r="K51" s="12"/>
    </row>
    <row r="52" spans="1:11" ht="25.5" customHeight="1" x14ac:dyDescent="0.25">
      <c r="A52" s="131">
        <v>17745</v>
      </c>
      <c r="B52" s="132" t="s">
        <v>92</v>
      </c>
      <c r="C52" s="133" t="s">
        <v>65</v>
      </c>
      <c r="D52" s="134" t="s">
        <v>26</v>
      </c>
      <c r="E52" s="199"/>
      <c r="F52" s="200"/>
      <c r="G52" s="135"/>
      <c r="H52" s="135"/>
      <c r="I52" s="136">
        <v>38.5</v>
      </c>
      <c r="J52" s="137">
        <f t="shared" si="4"/>
        <v>0</v>
      </c>
      <c r="K52" s="12"/>
    </row>
    <row r="53" spans="1:11" ht="25.5" customHeight="1" thickBot="1" x14ac:dyDescent="0.3">
      <c r="A53" s="153">
        <v>17745</v>
      </c>
      <c r="B53" s="180" t="s">
        <v>91</v>
      </c>
      <c r="C53" s="181" t="s">
        <v>65</v>
      </c>
      <c r="D53" s="156" t="s">
        <v>23</v>
      </c>
      <c r="E53" s="193"/>
      <c r="F53" s="194"/>
      <c r="G53" s="157"/>
      <c r="H53" s="157"/>
      <c r="I53" s="158">
        <v>38.5</v>
      </c>
      <c r="J53" s="159">
        <f t="shared" si="4"/>
        <v>0</v>
      </c>
      <c r="K53" s="12"/>
    </row>
    <row r="54" spans="1:11" ht="25.5" customHeight="1" x14ac:dyDescent="0.25">
      <c r="A54" s="48">
        <v>17744</v>
      </c>
      <c r="B54" s="49" t="s">
        <v>90</v>
      </c>
      <c r="C54" s="80" t="s">
        <v>65</v>
      </c>
      <c r="D54" s="50" t="s">
        <v>25</v>
      </c>
      <c r="E54" s="245"/>
      <c r="F54" s="246"/>
      <c r="G54" s="7"/>
      <c r="H54" s="7"/>
      <c r="I54" s="51">
        <v>37</v>
      </c>
      <c r="J54" s="52">
        <f t="shared" si="3"/>
        <v>0</v>
      </c>
      <c r="K54" s="12"/>
    </row>
    <row r="55" spans="1:11" ht="25.5" customHeight="1" x14ac:dyDescent="0.25">
      <c r="A55" s="32">
        <v>17744</v>
      </c>
      <c r="B55" s="33" t="s">
        <v>90</v>
      </c>
      <c r="C55" s="75" t="s">
        <v>65</v>
      </c>
      <c r="D55" s="34" t="s">
        <v>26</v>
      </c>
      <c r="E55" s="224"/>
      <c r="F55" s="225"/>
      <c r="G55" s="3"/>
      <c r="H55" s="3"/>
      <c r="I55" s="35">
        <v>37</v>
      </c>
      <c r="J55" s="36">
        <f t="shared" si="3"/>
        <v>0</v>
      </c>
      <c r="K55" s="12"/>
    </row>
    <row r="56" spans="1:11" ht="25.5" customHeight="1" thickBot="1" x14ac:dyDescent="0.3">
      <c r="A56" s="37">
        <v>17744</v>
      </c>
      <c r="B56" s="38" t="s">
        <v>90</v>
      </c>
      <c r="C56" s="76" t="s">
        <v>65</v>
      </c>
      <c r="D56" s="39" t="s">
        <v>23</v>
      </c>
      <c r="E56" s="226"/>
      <c r="F56" s="227"/>
      <c r="G56" s="5"/>
      <c r="H56" s="5"/>
      <c r="I56" s="40">
        <v>37</v>
      </c>
      <c r="J56" s="41">
        <f t="shared" si="3"/>
        <v>0</v>
      </c>
      <c r="K56" s="12"/>
    </row>
    <row r="57" spans="1:11" ht="25.5" customHeight="1" x14ac:dyDescent="0.25">
      <c r="A57" s="168">
        <v>17744</v>
      </c>
      <c r="B57" s="178" t="s">
        <v>93</v>
      </c>
      <c r="C57" s="179" t="s">
        <v>65</v>
      </c>
      <c r="D57" s="171" t="s">
        <v>25</v>
      </c>
      <c r="E57" s="203"/>
      <c r="F57" s="204"/>
      <c r="G57" s="172"/>
      <c r="H57" s="172"/>
      <c r="I57" s="174">
        <v>40.700000000000003</v>
      </c>
      <c r="J57" s="175">
        <f t="shared" ref="J57:J59" si="5">(I57*G57)+(H57*5)</f>
        <v>0</v>
      </c>
      <c r="K57" s="12"/>
    </row>
    <row r="58" spans="1:11" ht="25.5" customHeight="1" x14ac:dyDescent="0.25">
      <c r="A58" s="131">
        <v>17744</v>
      </c>
      <c r="B58" s="132" t="s">
        <v>93</v>
      </c>
      <c r="C58" s="133" t="s">
        <v>65</v>
      </c>
      <c r="D58" s="134" t="s">
        <v>26</v>
      </c>
      <c r="E58" s="199"/>
      <c r="F58" s="200"/>
      <c r="G58" s="135"/>
      <c r="H58" s="135"/>
      <c r="I58" s="136">
        <v>40.700000000000003</v>
      </c>
      <c r="J58" s="137">
        <f t="shared" si="5"/>
        <v>0</v>
      </c>
      <c r="K58" s="12"/>
    </row>
    <row r="59" spans="1:11" ht="25.5" customHeight="1" thickBot="1" x14ac:dyDescent="0.3">
      <c r="A59" s="153">
        <v>17744</v>
      </c>
      <c r="B59" s="180" t="s">
        <v>93</v>
      </c>
      <c r="C59" s="181" t="s">
        <v>65</v>
      </c>
      <c r="D59" s="156" t="s">
        <v>23</v>
      </c>
      <c r="E59" s="193"/>
      <c r="F59" s="194"/>
      <c r="G59" s="157"/>
      <c r="H59" s="157"/>
      <c r="I59" s="158">
        <v>40.700000000000003</v>
      </c>
      <c r="J59" s="159">
        <f t="shared" si="5"/>
        <v>0</v>
      </c>
      <c r="K59" s="12"/>
    </row>
    <row r="60" spans="1:11" ht="25.5" customHeight="1" x14ac:dyDescent="0.25">
      <c r="A60" s="26" t="s">
        <v>56</v>
      </c>
      <c r="B60" s="27" t="s">
        <v>89</v>
      </c>
      <c r="C60" s="74" t="s">
        <v>64</v>
      </c>
      <c r="D60" s="28" t="s">
        <v>25</v>
      </c>
      <c r="E60" s="228"/>
      <c r="F60" s="229"/>
      <c r="G60" s="1"/>
      <c r="H60" s="1"/>
      <c r="I60" s="29">
        <v>60</v>
      </c>
      <c r="J60" s="30">
        <f t="shared" si="3"/>
        <v>0</v>
      </c>
      <c r="K60" s="12"/>
    </row>
    <row r="61" spans="1:11" ht="25.5" customHeight="1" x14ac:dyDescent="0.25">
      <c r="A61" s="71" t="s">
        <v>56</v>
      </c>
      <c r="B61" s="33" t="s">
        <v>89</v>
      </c>
      <c r="C61" s="75" t="s">
        <v>64</v>
      </c>
      <c r="D61" s="72" t="s">
        <v>26</v>
      </c>
      <c r="E61" s="224"/>
      <c r="F61" s="225"/>
      <c r="G61" s="3"/>
      <c r="H61" s="3"/>
      <c r="I61" s="35">
        <v>60</v>
      </c>
      <c r="J61" s="36">
        <f t="shared" si="3"/>
        <v>0</v>
      </c>
      <c r="K61" s="12"/>
    </row>
    <row r="62" spans="1:11" ht="25.5" customHeight="1" thickBot="1" x14ac:dyDescent="0.3">
      <c r="A62" s="44" t="s">
        <v>56</v>
      </c>
      <c r="B62" s="59" t="s">
        <v>89</v>
      </c>
      <c r="C62" s="81" t="s">
        <v>64</v>
      </c>
      <c r="D62" s="45" t="s">
        <v>23</v>
      </c>
      <c r="E62" s="243"/>
      <c r="F62" s="244"/>
      <c r="G62" s="6"/>
      <c r="H62" s="6"/>
      <c r="I62" s="46">
        <v>60</v>
      </c>
      <c r="J62" s="47">
        <f t="shared" si="3"/>
        <v>0</v>
      </c>
      <c r="K62" s="12"/>
    </row>
    <row r="63" spans="1:11" ht="25.5" customHeight="1" x14ac:dyDescent="0.25">
      <c r="A63" s="168" t="s">
        <v>56</v>
      </c>
      <c r="B63" s="178" t="s">
        <v>91</v>
      </c>
      <c r="C63" s="179" t="s">
        <v>64</v>
      </c>
      <c r="D63" s="171" t="s">
        <v>25</v>
      </c>
      <c r="E63" s="203"/>
      <c r="F63" s="204"/>
      <c r="G63" s="172"/>
      <c r="H63" s="172"/>
      <c r="I63" s="174">
        <v>66</v>
      </c>
      <c r="J63" s="175">
        <f t="shared" ref="J63:J65" si="6">(I63*G63)+(H63*5)</f>
        <v>0</v>
      </c>
      <c r="K63" s="12"/>
    </row>
    <row r="64" spans="1:11" ht="25.5" customHeight="1" x14ac:dyDescent="0.25">
      <c r="A64" s="131" t="s">
        <v>56</v>
      </c>
      <c r="B64" s="132" t="s">
        <v>91</v>
      </c>
      <c r="C64" s="133" t="s">
        <v>64</v>
      </c>
      <c r="D64" s="134" t="s">
        <v>26</v>
      </c>
      <c r="E64" s="199"/>
      <c r="F64" s="200"/>
      <c r="G64" s="135"/>
      <c r="H64" s="135"/>
      <c r="I64" s="136">
        <v>66</v>
      </c>
      <c r="J64" s="137">
        <f t="shared" si="6"/>
        <v>0</v>
      </c>
      <c r="K64" s="12"/>
    </row>
    <row r="65" spans="1:36" ht="25.5" customHeight="1" thickBot="1" x14ac:dyDescent="0.3">
      <c r="A65" s="153" t="s">
        <v>56</v>
      </c>
      <c r="B65" s="180" t="s">
        <v>91</v>
      </c>
      <c r="C65" s="181" t="s">
        <v>64</v>
      </c>
      <c r="D65" s="156" t="s">
        <v>23</v>
      </c>
      <c r="E65" s="193"/>
      <c r="F65" s="194"/>
      <c r="G65" s="157"/>
      <c r="H65" s="157"/>
      <c r="I65" s="158">
        <v>66</v>
      </c>
      <c r="J65" s="159">
        <f t="shared" si="6"/>
        <v>0</v>
      </c>
      <c r="K65" s="12"/>
    </row>
    <row r="66" spans="1:36" ht="25.5" customHeight="1" x14ac:dyDescent="0.25">
      <c r="A66" s="48" t="s">
        <v>57</v>
      </c>
      <c r="B66" s="49" t="s">
        <v>90</v>
      </c>
      <c r="C66" s="80" t="s">
        <v>64</v>
      </c>
      <c r="D66" s="50" t="s">
        <v>25</v>
      </c>
      <c r="E66" s="245"/>
      <c r="F66" s="246"/>
      <c r="G66" s="7"/>
      <c r="H66" s="7"/>
      <c r="I66" s="51">
        <v>62</v>
      </c>
      <c r="J66" s="52">
        <f t="shared" si="3"/>
        <v>0</v>
      </c>
      <c r="K66" s="12"/>
    </row>
    <row r="67" spans="1:36" ht="25.5" customHeight="1" x14ac:dyDescent="0.25">
      <c r="A67" s="71" t="s">
        <v>57</v>
      </c>
      <c r="B67" s="33" t="s">
        <v>90</v>
      </c>
      <c r="C67" s="75" t="s">
        <v>64</v>
      </c>
      <c r="D67" s="72" t="s">
        <v>26</v>
      </c>
      <c r="E67" s="224"/>
      <c r="F67" s="225"/>
      <c r="G67" s="3"/>
      <c r="H67" s="3"/>
      <c r="I67" s="35">
        <v>62</v>
      </c>
      <c r="J67" s="36">
        <f t="shared" si="3"/>
        <v>0</v>
      </c>
      <c r="K67" s="12"/>
      <c r="AC67" s="24"/>
      <c r="AE67" s="24"/>
      <c r="AF67" s="24"/>
      <c r="AG67" s="24"/>
      <c r="AH67" s="24"/>
      <c r="AI67" s="24"/>
      <c r="AJ67" s="24"/>
    </row>
    <row r="68" spans="1:36" ht="25.5" customHeight="1" thickBot="1" x14ac:dyDescent="0.3">
      <c r="A68" s="37" t="s">
        <v>57</v>
      </c>
      <c r="B68" s="38" t="s">
        <v>90</v>
      </c>
      <c r="C68" s="76" t="s">
        <v>64</v>
      </c>
      <c r="D68" s="39" t="s">
        <v>23</v>
      </c>
      <c r="E68" s="226"/>
      <c r="F68" s="227"/>
      <c r="G68" s="5"/>
      <c r="H68" s="5"/>
      <c r="I68" s="40">
        <v>62</v>
      </c>
      <c r="J68" s="41">
        <f t="shared" si="3"/>
        <v>0</v>
      </c>
      <c r="K68" s="12"/>
      <c r="AD68" s="24"/>
    </row>
    <row r="69" spans="1:36" ht="25.5" customHeight="1" x14ac:dyDescent="0.25">
      <c r="A69" s="168" t="s">
        <v>57</v>
      </c>
      <c r="B69" s="178" t="s">
        <v>93</v>
      </c>
      <c r="C69" s="179" t="s">
        <v>64</v>
      </c>
      <c r="D69" s="171" t="s">
        <v>25</v>
      </c>
      <c r="E69" s="203"/>
      <c r="F69" s="204"/>
      <c r="G69" s="172"/>
      <c r="H69" s="172"/>
      <c r="I69" s="174">
        <v>68.2</v>
      </c>
      <c r="J69" s="175">
        <f t="shared" ref="J69:J71" si="7">(I69*G69)+(H69*5)</f>
        <v>0</v>
      </c>
      <c r="K69" s="12"/>
    </row>
    <row r="70" spans="1:36" ht="25.5" customHeight="1" x14ac:dyDescent="0.25">
      <c r="A70" s="131" t="s">
        <v>57</v>
      </c>
      <c r="B70" s="132" t="s">
        <v>93</v>
      </c>
      <c r="C70" s="133" t="s">
        <v>64</v>
      </c>
      <c r="D70" s="134" t="s">
        <v>26</v>
      </c>
      <c r="E70" s="199"/>
      <c r="F70" s="200"/>
      <c r="G70" s="135"/>
      <c r="H70" s="135"/>
      <c r="I70" s="136">
        <v>68.2</v>
      </c>
      <c r="J70" s="137">
        <f t="shared" si="7"/>
        <v>0</v>
      </c>
      <c r="K70" s="12"/>
      <c r="AC70" s="24"/>
      <c r="AE70" s="24"/>
      <c r="AF70" s="24"/>
      <c r="AG70" s="24"/>
      <c r="AH70" s="24"/>
      <c r="AI70" s="24"/>
      <c r="AJ70" s="24"/>
    </row>
    <row r="71" spans="1:36" ht="25.5" customHeight="1" thickBot="1" x14ac:dyDescent="0.3">
      <c r="A71" s="145" t="s">
        <v>57</v>
      </c>
      <c r="B71" s="146" t="s">
        <v>93</v>
      </c>
      <c r="C71" s="147" t="s">
        <v>64</v>
      </c>
      <c r="D71" s="148" t="s">
        <v>23</v>
      </c>
      <c r="E71" s="201"/>
      <c r="F71" s="202"/>
      <c r="G71" s="149"/>
      <c r="H71" s="149"/>
      <c r="I71" s="150">
        <v>68.2</v>
      </c>
      <c r="J71" s="182">
        <f t="shared" si="7"/>
        <v>0</v>
      </c>
      <c r="K71" s="12"/>
      <c r="AD71" s="24"/>
    </row>
    <row r="72" spans="1:36" s="57" customFormat="1" ht="25.5" customHeight="1" thickTop="1" thickBot="1" x14ac:dyDescent="0.4">
      <c r="A72" s="54" t="s">
        <v>3</v>
      </c>
      <c r="B72" s="55" t="s">
        <v>4</v>
      </c>
      <c r="C72" s="20" t="s">
        <v>61</v>
      </c>
      <c r="D72" s="55" t="s">
        <v>1</v>
      </c>
      <c r="E72" s="197" t="s">
        <v>33</v>
      </c>
      <c r="F72" s="198"/>
      <c r="G72" s="55" t="s">
        <v>2</v>
      </c>
      <c r="H72" s="55" t="s">
        <v>24</v>
      </c>
      <c r="I72" s="55" t="s">
        <v>5</v>
      </c>
      <c r="J72" s="56" t="s">
        <v>6</v>
      </c>
      <c r="AC72" s="14"/>
      <c r="AD72" s="24"/>
      <c r="AE72" s="14"/>
      <c r="AF72" s="14"/>
      <c r="AG72" s="14"/>
      <c r="AH72" s="14"/>
      <c r="AI72" s="14"/>
      <c r="AJ72" s="14"/>
    </row>
    <row r="73" spans="1:36" s="24" customFormat="1" ht="25.5" customHeight="1" thickTop="1" thickBot="1" x14ac:dyDescent="0.3">
      <c r="A73" s="240" t="s">
        <v>45</v>
      </c>
      <c r="B73" s="241"/>
      <c r="C73" s="241"/>
      <c r="D73" s="241"/>
      <c r="E73" s="241"/>
      <c r="F73" s="241"/>
      <c r="G73" s="241"/>
      <c r="H73" s="241"/>
      <c r="I73" s="241"/>
      <c r="J73" s="242"/>
      <c r="AC73" s="14"/>
      <c r="AD73" s="14"/>
      <c r="AE73" s="14"/>
      <c r="AF73" s="14"/>
      <c r="AG73" s="14"/>
      <c r="AH73" s="14"/>
      <c r="AI73" s="14"/>
      <c r="AJ73" s="14"/>
    </row>
    <row r="74" spans="1:36" ht="25.5" customHeight="1" x14ac:dyDescent="0.25">
      <c r="A74" s="60" t="s">
        <v>19</v>
      </c>
      <c r="B74" s="27" t="s">
        <v>94</v>
      </c>
      <c r="C74" s="74" t="s">
        <v>66</v>
      </c>
      <c r="D74" s="28" t="s">
        <v>25</v>
      </c>
      <c r="E74" s="228"/>
      <c r="F74" s="229"/>
      <c r="G74" s="1"/>
      <c r="H74" s="1"/>
      <c r="I74" s="29">
        <v>19.95</v>
      </c>
      <c r="J74" s="30">
        <f t="shared" ref="J74:J82" si="8">(I74*G74)+(H74*5)</f>
        <v>0</v>
      </c>
      <c r="K74" s="12"/>
    </row>
    <row r="75" spans="1:36" ht="25.5" customHeight="1" x14ac:dyDescent="0.25">
      <c r="A75" s="61" t="s">
        <v>19</v>
      </c>
      <c r="B75" s="33" t="s">
        <v>94</v>
      </c>
      <c r="C75" s="75" t="s">
        <v>66</v>
      </c>
      <c r="D75" s="34" t="s">
        <v>26</v>
      </c>
      <c r="E75" s="224"/>
      <c r="F75" s="225"/>
      <c r="G75" s="3"/>
      <c r="H75" s="3"/>
      <c r="I75" s="35">
        <v>19.95</v>
      </c>
      <c r="J75" s="36">
        <f t="shared" si="8"/>
        <v>0</v>
      </c>
      <c r="K75" s="12"/>
    </row>
    <row r="76" spans="1:36" ht="25.5" customHeight="1" thickBot="1" x14ac:dyDescent="0.3">
      <c r="A76" s="62" t="s">
        <v>19</v>
      </c>
      <c r="B76" s="38" t="s">
        <v>94</v>
      </c>
      <c r="C76" s="76" t="s">
        <v>66</v>
      </c>
      <c r="D76" s="39" t="s">
        <v>23</v>
      </c>
      <c r="E76" s="226"/>
      <c r="F76" s="227"/>
      <c r="G76" s="5"/>
      <c r="H76" s="5"/>
      <c r="I76" s="40">
        <v>19.95</v>
      </c>
      <c r="J76" s="41">
        <f t="shared" si="8"/>
        <v>0</v>
      </c>
      <c r="K76" s="12"/>
    </row>
    <row r="77" spans="1:36" ht="25.5" customHeight="1" x14ac:dyDescent="0.25">
      <c r="A77" s="168" t="s">
        <v>19</v>
      </c>
      <c r="B77" s="178" t="s">
        <v>106</v>
      </c>
      <c r="C77" s="179" t="s">
        <v>66</v>
      </c>
      <c r="D77" s="171" t="s">
        <v>25</v>
      </c>
      <c r="E77" s="203"/>
      <c r="F77" s="204"/>
      <c r="G77" s="172"/>
      <c r="H77" s="172"/>
      <c r="I77" s="174">
        <v>21.95</v>
      </c>
      <c r="J77" s="175">
        <f t="shared" ref="J77:J79" si="9">(I77*G77)+(H77*5)</f>
        <v>0</v>
      </c>
      <c r="K77" s="12"/>
    </row>
    <row r="78" spans="1:36" ht="25.5" customHeight="1" x14ac:dyDescent="0.25">
      <c r="A78" s="131" t="s">
        <v>19</v>
      </c>
      <c r="B78" s="132" t="s">
        <v>106</v>
      </c>
      <c r="C78" s="133" t="s">
        <v>66</v>
      </c>
      <c r="D78" s="134" t="s">
        <v>26</v>
      </c>
      <c r="E78" s="199"/>
      <c r="F78" s="200"/>
      <c r="G78" s="135"/>
      <c r="H78" s="135"/>
      <c r="I78" s="136">
        <v>21.95</v>
      </c>
      <c r="J78" s="137">
        <f t="shared" si="9"/>
        <v>0</v>
      </c>
      <c r="K78" s="12"/>
    </row>
    <row r="79" spans="1:36" ht="25.5" customHeight="1" thickBot="1" x14ac:dyDescent="0.3">
      <c r="A79" s="138" t="s">
        <v>19</v>
      </c>
      <c r="B79" s="139" t="s">
        <v>106</v>
      </c>
      <c r="C79" s="140" t="s">
        <v>66</v>
      </c>
      <c r="D79" s="141" t="s">
        <v>23</v>
      </c>
      <c r="E79" s="205"/>
      <c r="F79" s="206"/>
      <c r="G79" s="142"/>
      <c r="H79" s="142"/>
      <c r="I79" s="143">
        <v>21.95</v>
      </c>
      <c r="J79" s="144">
        <f t="shared" si="9"/>
        <v>0</v>
      </c>
      <c r="K79" s="12"/>
    </row>
    <row r="80" spans="1:36" s="88" customFormat="1" ht="25.5" customHeight="1" x14ac:dyDescent="0.25">
      <c r="A80" s="60" t="s">
        <v>58</v>
      </c>
      <c r="B80" s="93" t="s">
        <v>94</v>
      </c>
      <c r="C80" s="94" t="s">
        <v>67</v>
      </c>
      <c r="D80" s="9" t="s">
        <v>25</v>
      </c>
      <c r="E80" s="232"/>
      <c r="F80" s="233"/>
      <c r="G80" s="2"/>
      <c r="H80" s="2"/>
      <c r="I80" s="85">
        <v>30</v>
      </c>
      <c r="J80" s="86">
        <f t="shared" si="8"/>
        <v>0</v>
      </c>
      <c r="K80" s="87"/>
      <c r="AD80" s="14"/>
    </row>
    <row r="81" spans="1:36" s="88" customFormat="1" ht="25.5" customHeight="1" x14ac:dyDescent="0.25">
      <c r="A81" s="61" t="s">
        <v>58</v>
      </c>
      <c r="B81" s="95" t="s">
        <v>94</v>
      </c>
      <c r="C81" s="96" t="s">
        <v>67</v>
      </c>
      <c r="D81" s="10" t="s">
        <v>26</v>
      </c>
      <c r="E81" s="234"/>
      <c r="F81" s="235"/>
      <c r="G81" s="4"/>
      <c r="H81" s="4"/>
      <c r="I81" s="91">
        <v>30</v>
      </c>
      <c r="J81" s="92">
        <f t="shared" si="8"/>
        <v>0</v>
      </c>
      <c r="K81" s="87"/>
      <c r="AC81" s="97"/>
      <c r="AE81" s="97"/>
      <c r="AF81" s="97"/>
      <c r="AG81" s="97"/>
      <c r="AH81" s="97"/>
      <c r="AI81" s="97"/>
      <c r="AJ81" s="97"/>
    </row>
    <row r="82" spans="1:36" s="88" customFormat="1" ht="25.5" customHeight="1" thickBot="1" x14ac:dyDescent="0.3">
      <c r="A82" s="62" t="s">
        <v>58</v>
      </c>
      <c r="B82" s="98" t="s">
        <v>94</v>
      </c>
      <c r="C82" s="99" t="s">
        <v>67</v>
      </c>
      <c r="D82" s="11" t="s">
        <v>23</v>
      </c>
      <c r="E82" s="247"/>
      <c r="F82" s="248"/>
      <c r="G82" s="100"/>
      <c r="H82" s="100"/>
      <c r="I82" s="101">
        <v>30</v>
      </c>
      <c r="J82" s="102">
        <f t="shared" si="8"/>
        <v>0</v>
      </c>
      <c r="K82" s="87"/>
      <c r="AD82" s="97"/>
    </row>
    <row r="83" spans="1:36" s="88" customFormat="1" ht="25.5" customHeight="1" x14ac:dyDescent="0.25">
      <c r="A83" s="168" t="s">
        <v>58</v>
      </c>
      <c r="B83" s="178" t="s">
        <v>107</v>
      </c>
      <c r="C83" s="179" t="s">
        <v>67</v>
      </c>
      <c r="D83" s="171" t="s">
        <v>25</v>
      </c>
      <c r="E83" s="203"/>
      <c r="F83" s="204"/>
      <c r="G83" s="172"/>
      <c r="H83" s="172"/>
      <c r="I83" s="174">
        <v>33</v>
      </c>
      <c r="J83" s="175">
        <f t="shared" ref="J83:J85" si="10">(I83*G83)+(H83*5)</f>
        <v>0</v>
      </c>
      <c r="K83" s="87"/>
      <c r="AD83" s="14"/>
    </row>
    <row r="84" spans="1:36" s="88" customFormat="1" ht="25.5" customHeight="1" x14ac:dyDescent="0.25">
      <c r="A84" s="131" t="s">
        <v>58</v>
      </c>
      <c r="B84" s="132" t="s">
        <v>107</v>
      </c>
      <c r="C84" s="133" t="s">
        <v>67</v>
      </c>
      <c r="D84" s="134" t="s">
        <v>26</v>
      </c>
      <c r="E84" s="199"/>
      <c r="F84" s="200"/>
      <c r="G84" s="135"/>
      <c r="H84" s="135"/>
      <c r="I84" s="136">
        <v>33</v>
      </c>
      <c r="J84" s="137">
        <f t="shared" si="10"/>
        <v>0</v>
      </c>
      <c r="K84" s="87"/>
      <c r="AC84" s="97"/>
      <c r="AE84" s="97"/>
      <c r="AF84" s="97"/>
      <c r="AG84" s="97"/>
      <c r="AH84" s="97"/>
      <c r="AI84" s="97"/>
      <c r="AJ84" s="97"/>
    </row>
    <row r="85" spans="1:36" s="88" customFormat="1" ht="25.5" customHeight="1" thickBot="1" x14ac:dyDescent="0.3">
      <c r="A85" s="138" t="s">
        <v>58</v>
      </c>
      <c r="B85" s="139" t="s">
        <v>107</v>
      </c>
      <c r="C85" s="140" t="s">
        <v>67</v>
      </c>
      <c r="D85" s="141" t="s">
        <v>23</v>
      </c>
      <c r="E85" s="205"/>
      <c r="F85" s="206"/>
      <c r="G85" s="142"/>
      <c r="H85" s="142"/>
      <c r="I85" s="143">
        <v>33</v>
      </c>
      <c r="J85" s="144">
        <f t="shared" si="10"/>
        <v>0</v>
      </c>
      <c r="K85" s="87"/>
      <c r="AD85" s="97"/>
    </row>
    <row r="86" spans="1:36" s="24" customFormat="1" ht="25.5" customHeight="1" thickTop="1" thickBot="1" x14ac:dyDescent="0.3">
      <c r="A86" s="240" t="s">
        <v>59</v>
      </c>
      <c r="B86" s="241"/>
      <c r="C86" s="241"/>
      <c r="D86" s="241"/>
      <c r="E86" s="241"/>
      <c r="F86" s="241"/>
      <c r="G86" s="241"/>
      <c r="H86" s="241"/>
      <c r="I86" s="241"/>
      <c r="J86" s="242"/>
      <c r="AC86" s="14"/>
      <c r="AD86" s="88"/>
      <c r="AE86" s="14"/>
      <c r="AF86" s="14"/>
      <c r="AG86" s="14"/>
      <c r="AH86" s="14"/>
      <c r="AI86" s="14"/>
      <c r="AJ86" s="14"/>
    </row>
    <row r="87" spans="1:36" ht="25.5" customHeight="1" x14ac:dyDescent="0.25">
      <c r="A87" s="26" t="s">
        <v>9</v>
      </c>
      <c r="B87" s="27" t="s">
        <v>96</v>
      </c>
      <c r="C87" s="74" t="s">
        <v>68</v>
      </c>
      <c r="D87" s="28" t="s">
        <v>27</v>
      </c>
      <c r="E87" s="228"/>
      <c r="F87" s="229"/>
      <c r="G87" s="1"/>
      <c r="H87" s="1"/>
      <c r="I87" s="29">
        <v>55</v>
      </c>
      <c r="J87" s="30">
        <f t="shared" ref="J87:J107" si="11">(I87*G87)+(H87*5)</f>
        <v>0</v>
      </c>
      <c r="K87" s="12"/>
    </row>
    <row r="88" spans="1:36" ht="25.5" customHeight="1" x14ac:dyDescent="0.25">
      <c r="A88" s="32" t="s">
        <v>9</v>
      </c>
      <c r="B88" s="33" t="s">
        <v>96</v>
      </c>
      <c r="C88" s="75" t="s">
        <v>68</v>
      </c>
      <c r="D88" s="34" t="s">
        <v>28</v>
      </c>
      <c r="E88" s="224"/>
      <c r="F88" s="225"/>
      <c r="G88" s="3"/>
      <c r="H88" s="3"/>
      <c r="I88" s="35">
        <v>55</v>
      </c>
      <c r="J88" s="36">
        <f t="shared" si="11"/>
        <v>0</v>
      </c>
      <c r="K88" s="12"/>
    </row>
    <row r="89" spans="1:36" ht="25.5" customHeight="1" thickBot="1" x14ac:dyDescent="0.3">
      <c r="A89" s="63" t="s">
        <v>9</v>
      </c>
      <c r="B89" s="64" t="s">
        <v>96</v>
      </c>
      <c r="C89" s="77" t="s">
        <v>68</v>
      </c>
      <c r="D89" s="65" t="s">
        <v>29</v>
      </c>
      <c r="E89" s="230"/>
      <c r="F89" s="231"/>
      <c r="G89" s="8"/>
      <c r="H89" s="8"/>
      <c r="I89" s="66">
        <v>55</v>
      </c>
      <c r="J89" s="67">
        <f t="shared" si="11"/>
        <v>0</v>
      </c>
      <c r="K89" s="12"/>
    </row>
    <row r="90" spans="1:36" ht="25.5" customHeight="1" thickTop="1" x14ac:dyDescent="0.25">
      <c r="A90" s="168" t="s">
        <v>9</v>
      </c>
      <c r="B90" s="178" t="s">
        <v>99</v>
      </c>
      <c r="C90" s="179" t="s">
        <v>68</v>
      </c>
      <c r="D90" s="171" t="s">
        <v>27</v>
      </c>
      <c r="E90" s="203"/>
      <c r="F90" s="204"/>
      <c r="G90" s="172"/>
      <c r="H90" s="172"/>
      <c r="I90" s="174">
        <v>60.5</v>
      </c>
      <c r="J90" s="175">
        <f t="shared" ref="J90:J92" si="12">(I90*G90)+(H90*5)</f>
        <v>0</v>
      </c>
      <c r="K90" s="12"/>
    </row>
    <row r="91" spans="1:36" ht="25.5" customHeight="1" x14ac:dyDescent="0.25">
      <c r="A91" s="131" t="s">
        <v>9</v>
      </c>
      <c r="B91" s="132" t="s">
        <v>99</v>
      </c>
      <c r="C91" s="133" t="s">
        <v>68</v>
      </c>
      <c r="D91" s="134" t="s">
        <v>28</v>
      </c>
      <c r="E91" s="199"/>
      <c r="F91" s="200"/>
      <c r="G91" s="135"/>
      <c r="H91" s="135"/>
      <c r="I91" s="136">
        <v>60.5</v>
      </c>
      <c r="J91" s="137">
        <f t="shared" si="12"/>
        <v>0</v>
      </c>
      <c r="K91" s="12"/>
    </row>
    <row r="92" spans="1:36" ht="25.5" customHeight="1" thickBot="1" x14ac:dyDescent="0.3">
      <c r="A92" s="145" t="s">
        <v>9</v>
      </c>
      <c r="B92" s="146" t="s">
        <v>99</v>
      </c>
      <c r="C92" s="147" t="s">
        <v>68</v>
      </c>
      <c r="D92" s="148" t="s">
        <v>29</v>
      </c>
      <c r="E92" s="201"/>
      <c r="F92" s="202"/>
      <c r="G92" s="149"/>
      <c r="H92" s="149"/>
      <c r="I92" s="150">
        <v>60.5</v>
      </c>
      <c r="J92" s="182">
        <f t="shared" si="12"/>
        <v>0</v>
      </c>
      <c r="K92" s="12"/>
    </row>
    <row r="93" spans="1:36" ht="25.5" customHeight="1" thickTop="1" x14ac:dyDescent="0.25">
      <c r="A93" s="26">
        <v>2261500</v>
      </c>
      <c r="B93" s="27" t="s">
        <v>97</v>
      </c>
      <c r="C93" s="74" t="s">
        <v>69</v>
      </c>
      <c r="D93" s="28" t="s">
        <v>27</v>
      </c>
      <c r="E93" s="228"/>
      <c r="F93" s="229"/>
      <c r="G93" s="1"/>
      <c r="H93" s="1"/>
      <c r="I93" s="29">
        <v>45</v>
      </c>
      <c r="J93" s="30">
        <f t="shared" si="11"/>
        <v>0</v>
      </c>
      <c r="K93" s="12"/>
    </row>
    <row r="94" spans="1:36" ht="25.5" customHeight="1" x14ac:dyDescent="0.25">
      <c r="A94" s="71">
        <v>2261500</v>
      </c>
      <c r="B94" s="33" t="s">
        <v>97</v>
      </c>
      <c r="C94" s="75" t="s">
        <v>69</v>
      </c>
      <c r="D94" s="72" t="s">
        <v>28</v>
      </c>
      <c r="E94" s="224"/>
      <c r="F94" s="225"/>
      <c r="G94" s="3"/>
      <c r="H94" s="3"/>
      <c r="I94" s="35">
        <v>45</v>
      </c>
      <c r="J94" s="36">
        <f t="shared" si="11"/>
        <v>0</v>
      </c>
      <c r="K94" s="12"/>
    </row>
    <row r="95" spans="1:36" ht="25.5" customHeight="1" thickBot="1" x14ac:dyDescent="0.3">
      <c r="A95" s="63">
        <v>2261500</v>
      </c>
      <c r="B95" s="64" t="s">
        <v>97</v>
      </c>
      <c r="C95" s="77" t="s">
        <v>69</v>
      </c>
      <c r="D95" s="65" t="s">
        <v>29</v>
      </c>
      <c r="E95" s="230"/>
      <c r="F95" s="231"/>
      <c r="G95" s="8"/>
      <c r="H95" s="8"/>
      <c r="I95" s="66">
        <v>45</v>
      </c>
      <c r="J95" s="67">
        <f t="shared" si="11"/>
        <v>0</v>
      </c>
      <c r="K95" s="12"/>
    </row>
    <row r="96" spans="1:36" ht="25.5" customHeight="1" thickTop="1" x14ac:dyDescent="0.25">
      <c r="A96" s="168">
        <v>2261500</v>
      </c>
      <c r="B96" s="178" t="s">
        <v>100</v>
      </c>
      <c r="C96" s="179" t="s">
        <v>69</v>
      </c>
      <c r="D96" s="171" t="s">
        <v>27</v>
      </c>
      <c r="E96" s="203"/>
      <c r="F96" s="204"/>
      <c r="G96" s="172"/>
      <c r="H96" s="172"/>
      <c r="I96" s="174">
        <v>49.5</v>
      </c>
      <c r="J96" s="175">
        <f t="shared" ref="J96:J98" si="13">(I96*G96)+(H96*5)</f>
        <v>0</v>
      </c>
      <c r="K96" s="12"/>
    </row>
    <row r="97" spans="1:36" ht="25.5" customHeight="1" x14ac:dyDescent="0.25">
      <c r="A97" s="131">
        <v>2261500</v>
      </c>
      <c r="B97" s="132" t="s">
        <v>100</v>
      </c>
      <c r="C97" s="133" t="s">
        <v>69</v>
      </c>
      <c r="D97" s="134" t="s">
        <v>28</v>
      </c>
      <c r="E97" s="199"/>
      <c r="F97" s="200"/>
      <c r="G97" s="135"/>
      <c r="H97" s="135"/>
      <c r="I97" s="136">
        <v>49.5</v>
      </c>
      <c r="J97" s="137">
        <f t="shared" si="13"/>
        <v>0</v>
      </c>
      <c r="K97" s="12"/>
    </row>
    <row r="98" spans="1:36" ht="25.5" customHeight="1" thickBot="1" x14ac:dyDescent="0.3">
      <c r="A98" s="145">
        <v>2261500</v>
      </c>
      <c r="B98" s="146" t="s">
        <v>100</v>
      </c>
      <c r="C98" s="147" t="s">
        <v>69</v>
      </c>
      <c r="D98" s="148" t="s">
        <v>29</v>
      </c>
      <c r="E98" s="201"/>
      <c r="F98" s="202"/>
      <c r="G98" s="149"/>
      <c r="H98" s="149"/>
      <c r="I98" s="150">
        <v>49.5</v>
      </c>
      <c r="J98" s="182">
        <f t="shared" si="13"/>
        <v>0</v>
      </c>
      <c r="K98" s="12"/>
    </row>
    <row r="99" spans="1:36" ht="25.5" customHeight="1" thickTop="1" x14ac:dyDescent="0.25">
      <c r="A99" s="26" t="s">
        <v>60</v>
      </c>
      <c r="B99" s="27" t="s">
        <v>98</v>
      </c>
      <c r="C99" s="74" t="s">
        <v>64</v>
      </c>
      <c r="D99" s="28" t="s">
        <v>27</v>
      </c>
      <c r="E99" s="228"/>
      <c r="F99" s="229"/>
      <c r="G99" s="1"/>
      <c r="H99" s="1"/>
      <c r="I99" s="29">
        <v>49.5</v>
      </c>
      <c r="J99" s="30">
        <f t="shared" si="11"/>
        <v>0</v>
      </c>
      <c r="K99" s="12"/>
    </row>
    <row r="100" spans="1:36" ht="25.5" customHeight="1" x14ac:dyDescent="0.25">
      <c r="A100" s="71" t="s">
        <v>60</v>
      </c>
      <c r="B100" s="33" t="s">
        <v>98</v>
      </c>
      <c r="C100" s="75" t="s">
        <v>64</v>
      </c>
      <c r="D100" s="72" t="s">
        <v>28</v>
      </c>
      <c r="E100" s="224"/>
      <c r="F100" s="225"/>
      <c r="G100" s="3"/>
      <c r="H100" s="3"/>
      <c r="I100" s="35">
        <v>49.5</v>
      </c>
      <c r="J100" s="36">
        <f t="shared" si="11"/>
        <v>0</v>
      </c>
      <c r="K100" s="12"/>
      <c r="AC100" s="24"/>
      <c r="AE100" s="24"/>
      <c r="AF100" s="24"/>
      <c r="AG100" s="24"/>
      <c r="AH100" s="24"/>
      <c r="AI100" s="24"/>
      <c r="AJ100" s="24"/>
    </row>
    <row r="101" spans="1:36" ht="25.5" customHeight="1" thickBot="1" x14ac:dyDescent="0.3">
      <c r="A101" s="63" t="s">
        <v>60</v>
      </c>
      <c r="B101" s="64" t="s">
        <v>98</v>
      </c>
      <c r="C101" s="77" t="s">
        <v>64</v>
      </c>
      <c r="D101" s="65" t="s">
        <v>29</v>
      </c>
      <c r="E101" s="230"/>
      <c r="F101" s="231"/>
      <c r="G101" s="8"/>
      <c r="H101" s="8"/>
      <c r="I101" s="66">
        <v>49.5</v>
      </c>
      <c r="J101" s="67">
        <f t="shared" si="11"/>
        <v>0</v>
      </c>
      <c r="K101" s="12"/>
      <c r="AD101" s="24"/>
    </row>
    <row r="102" spans="1:36" ht="25.5" customHeight="1" thickTop="1" x14ac:dyDescent="0.25">
      <c r="A102" s="168" t="s">
        <v>60</v>
      </c>
      <c r="B102" s="178" t="s">
        <v>101</v>
      </c>
      <c r="C102" s="179" t="s">
        <v>64</v>
      </c>
      <c r="D102" s="171" t="s">
        <v>27</v>
      </c>
      <c r="E102" s="203"/>
      <c r="F102" s="204"/>
      <c r="G102" s="172"/>
      <c r="H102" s="172"/>
      <c r="I102" s="174">
        <v>54.45</v>
      </c>
      <c r="J102" s="175">
        <f t="shared" ref="J102:J104" si="14">(I102*G102)+(H102*5)</f>
        <v>0</v>
      </c>
      <c r="K102" s="12"/>
    </row>
    <row r="103" spans="1:36" ht="25.5" customHeight="1" x14ac:dyDescent="0.25">
      <c r="A103" s="131" t="s">
        <v>60</v>
      </c>
      <c r="B103" s="132" t="s">
        <v>101</v>
      </c>
      <c r="C103" s="133" t="s">
        <v>64</v>
      </c>
      <c r="D103" s="134" t="s">
        <v>28</v>
      </c>
      <c r="E103" s="199"/>
      <c r="F103" s="200"/>
      <c r="G103" s="135"/>
      <c r="H103" s="135"/>
      <c r="I103" s="136">
        <v>54.45</v>
      </c>
      <c r="J103" s="137">
        <f t="shared" si="14"/>
        <v>0</v>
      </c>
      <c r="K103" s="12"/>
      <c r="AC103" s="24"/>
      <c r="AE103" s="24"/>
      <c r="AF103" s="24"/>
      <c r="AG103" s="24"/>
      <c r="AH103" s="24"/>
      <c r="AI103" s="24"/>
      <c r="AJ103" s="24"/>
    </row>
    <row r="104" spans="1:36" ht="25.5" customHeight="1" thickBot="1" x14ac:dyDescent="0.3">
      <c r="A104" s="145" t="s">
        <v>60</v>
      </c>
      <c r="B104" s="146" t="s">
        <v>101</v>
      </c>
      <c r="C104" s="147" t="s">
        <v>64</v>
      </c>
      <c r="D104" s="148" t="s">
        <v>29</v>
      </c>
      <c r="E104" s="201"/>
      <c r="F104" s="202"/>
      <c r="G104" s="149"/>
      <c r="H104" s="149"/>
      <c r="I104" s="150">
        <v>54.45</v>
      </c>
      <c r="J104" s="182">
        <f t="shared" si="14"/>
        <v>0</v>
      </c>
      <c r="K104" s="12"/>
      <c r="AD104" s="24"/>
    </row>
    <row r="105" spans="1:36" ht="25.5" customHeight="1" thickTop="1" x14ac:dyDescent="0.25">
      <c r="A105" s="26" t="s">
        <v>95</v>
      </c>
      <c r="B105" s="119" t="s">
        <v>108</v>
      </c>
      <c r="C105" s="74" t="s">
        <v>79</v>
      </c>
      <c r="D105" s="28" t="s">
        <v>27</v>
      </c>
      <c r="E105" s="228"/>
      <c r="F105" s="229"/>
      <c r="G105" s="1"/>
      <c r="H105" s="1"/>
      <c r="I105" s="29">
        <v>95</v>
      </c>
      <c r="J105" s="30">
        <f t="shared" si="11"/>
        <v>0</v>
      </c>
      <c r="K105" s="12"/>
    </row>
    <row r="106" spans="1:36" ht="25.5" customHeight="1" x14ac:dyDescent="0.25">
      <c r="A106" s="111" t="s">
        <v>95</v>
      </c>
      <c r="B106" s="120" t="s">
        <v>108</v>
      </c>
      <c r="C106" s="75" t="s">
        <v>79</v>
      </c>
      <c r="D106" s="112" t="s">
        <v>28</v>
      </c>
      <c r="E106" s="224"/>
      <c r="F106" s="225"/>
      <c r="G106" s="3"/>
      <c r="H106" s="3"/>
      <c r="I106" s="35">
        <v>95</v>
      </c>
      <c r="J106" s="36">
        <f t="shared" si="11"/>
        <v>0</v>
      </c>
      <c r="K106" s="12"/>
      <c r="AC106" s="24"/>
      <c r="AE106" s="24"/>
      <c r="AF106" s="24"/>
      <c r="AG106" s="24"/>
      <c r="AH106" s="24"/>
      <c r="AI106" s="24"/>
      <c r="AJ106" s="24"/>
    </row>
    <row r="107" spans="1:36" ht="25.5" customHeight="1" thickBot="1" x14ac:dyDescent="0.3">
      <c r="A107" s="63" t="s">
        <v>95</v>
      </c>
      <c r="B107" s="121" t="s">
        <v>108</v>
      </c>
      <c r="C107" s="77" t="s">
        <v>79</v>
      </c>
      <c r="D107" s="65" t="s">
        <v>29</v>
      </c>
      <c r="E107" s="230"/>
      <c r="F107" s="231"/>
      <c r="G107" s="8"/>
      <c r="H107" s="8"/>
      <c r="I107" s="66">
        <v>95</v>
      </c>
      <c r="J107" s="67">
        <f t="shared" si="11"/>
        <v>0</v>
      </c>
      <c r="K107" s="12"/>
      <c r="AD107" s="24"/>
    </row>
    <row r="108" spans="1:36" ht="25.5" customHeight="1" thickTop="1" x14ac:dyDescent="0.25">
      <c r="A108" s="168" t="s">
        <v>95</v>
      </c>
      <c r="B108" s="183" t="s">
        <v>109</v>
      </c>
      <c r="C108" s="179" t="s">
        <v>79</v>
      </c>
      <c r="D108" s="171" t="s">
        <v>27</v>
      </c>
      <c r="E108" s="203"/>
      <c r="F108" s="204"/>
      <c r="G108" s="172"/>
      <c r="H108" s="172"/>
      <c r="I108" s="174">
        <v>104.5</v>
      </c>
      <c r="J108" s="175">
        <f t="shared" ref="J108:J110" si="15">(I108*G108)+(H108*5)</f>
        <v>0</v>
      </c>
      <c r="K108" s="12"/>
    </row>
    <row r="109" spans="1:36" ht="25.5" customHeight="1" x14ac:dyDescent="0.25">
      <c r="A109" s="131" t="s">
        <v>95</v>
      </c>
      <c r="B109" s="184" t="s">
        <v>109</v>
      </c>
      <c r="C109" s="133" t="s">
        <v>79</v>
      </c>
      <c r="D109" s="134" t="s">
        <v>28</v>
      </c>
      <c r="E109" s="199"/>
      <c r="F109" s="200"/>
      <c r="G109" s="135"/>
      <c r="H109" s="135"/>
      <c r="I109" s="136">
        <v>104.5</v>
      </c>
      <c r="J109" s="137">
        <f t="shared" si="15"/>
        <v>0</v>
      </c>
      <c r="K109" s="12"/>
      <c r="AC109" s="24"/>
      <c r="AE109" s="24"/>
      <c r="AF109" s="24"/>
      <c r="AG109" s="24"/>
      <c r="AH109" s="24"/>
      <c r="AI109" s="24"/>
      <c r="AJ109" s="24"/>
    </row>
    <row r="110" spans="1:36" ht="25.5" customHeight="1" thickBot="1" x14ac:dyDescent="0.3">
      <c r="A110" s="145" t="s">
        <v>95</v>
      </c>
      <c r="B110" s="185" t="s">
        <v>109</v>
      </c>
      <c r="C110" s="147" t="s">
        <v>79</v>
      </c>
      <c r="D110" s="148" t="s">
        <v>29</v>
      </c>
      <c r="E110" s="201"/>
      <c r="F110" s="202"/>
      <c r="G110" s="149"/>
      <c r="H110" s="149"/>
      <c r="I110" s="150">
        <v>104.5</v>
      </c>
      <c r="J110" s="182">
        <f t="shared" si="15"/>
        <v>0</v>
      </c>
      <c r="K110" s="12"/>
      <c r="AD110" s="24"/>
    </row>
    <row r="111" spans="1:36" s="57" customFormat="1" ht="25.5" customHeight="1" thickTop="1" thickBot="1" x14ac:dyDescent="0.4">
      <c r="A111" s="54" t="s">
        <v>3</v>
      </c>
      <c r="B111" s="55" t="s">
        <v>4</v>
      </c>
      <c r="C111" s="20" t="s">
        <v>61</v>
      </c>
      <c r="D111" s="55" t="s">
        <v>1</v>
      </c>
      <c r="E111" s="197" t="s">
        <v>33</v>
      </c>
      <c r="F111" s="198"/>
      <c r="G111" s="55" t="s">
        <v>2</v>
      </c>
      <c r="H111" s="55" t="s">
        <v>24</v>
      </c>
      <c r="I111" s="55" t="s">
        <v>5</v>
      </c>
      <c r="J111" s="56" t="s">
        <v>6</v>
      </c>
      <c r="AC111" s="14"/>
      <c r="AD111" s="24"/>
      <c r="AE111" s="14"/>
      <c r="AF111" s="14"/>
      <c r="AG111" s="14"/>
      <c r="AH111" s="14"/>
      <c r="AI111" s="14"/>
      <c r="AJ111" s="14"/>
    </row>
    <row r="112" spans="1:36" ht="25.5" customHeight="1" x14ac:dyDescent="0.25">
      <c r="A112" s="124">
        <v>88184</v>
      </c>
      <c r="B112" s="125" t="s">
        <v>102</v>
      </c>
      <c r="C112" s="126" t="s">
        <v>70</v>
      </c>
      <c r="D112" s="113" t="s">
        <v>10</v>
      </c>
      <c r="E112" s="238"/>
      <c r="F112" s="239"/>
      <c r="G112" s="127"/>
      <c r="H112" s="127"/>
      <c r="I112" s="128">
        <v>49.5</v>
      </c>
      <c r="J112" s="129">
        <f>(I112*G112)+(H112*5)</f>
        <v>0</v>
      </c>
      <c r="K112" s="12"/>
    </row>
    <row r="113" spans="1:11" ht="25.5" customHeight="1" thickBot="1" x14ac:dyDescent="0.3">
      <c r="A113" s="153">
        <v>88184</v>
      </c>
      <c r="B113" s="154" t="s">
        <v>103</v>
      </c>
      <c r="C113" s="155" t="s">
        <v>70</v>
      </c>
      <c r="D113" s="156" t="s">
        <v>10</v>
      </c>
      <c r="E113" s="193"/>
      <c r="F113" s="194"/>
      <c r="G113" s="157"/>
      <c r="H113" s="157"/>
      <c r="I113" s="158">
        <v>54.45</v>
      </c>
      <c r="J113" s="159">
        <f>(I113*G113)+(H113*5)</f>
        <v>0</v>
      </c>
      <c r="K113" s="12"/>
    </row>
    <row r="114" spans="1:11" ht="25.5" customHeight="1" x14ac:dyDescent="0.25">
      <c r="A114" s="114">
        <v>88138</v>
      </c>
      <c r="B114" s="122" t="s">
        <v>104</v>
      </c>
      <c r="C114" s="123" t="s">
        <v>70</v>
      </c>
      <c r="D114" s="115" t="s">
        <v>10</v>
      </c>
      <c r="E114" s="222"/>
      <c r="F114" s="223"/>
      <c r="G114" s="116"/>
      <c r="H114" s="116"/>
      <c r="I114" s="117">
        <v>109.5</v>
      </c>
      <c r="J114" s="118">
        <f>(I114*G114)+(H114*5)</f>
        <v>0</v>
      </c>
      <c r="K114" s="12"/>
    </row>
    <row r="115" spans="1:11" ht="25.5" customHeight="1" thickBot="1" x14ac:dyDescent="0.3">
      <c r="A115" s="186">
        <v>88138</v>
      </c>
      <c r="B115" s="187" t="s">
        <v>105</v>
      </c>
      <c r="C115" s="188" t="s">
        <v>70</v>
      </c>
      <c r="D115" s="189" t="s">
        <v>10</v>
      </c>
      <c r="E115" s="195"/>
      <c r="F115" s="196"/>
      <c r="G115" s="164"/>
      <c r="H115" s="164"/>
      <c r="I115" s="190">
        <v>120.45</v>
      </c>
      <c r="J115" s="191">
        <f>(I115*G115)+(H115*5)</f>
        <v>0</v>
      </c>
      <c r="K115" s="12"/>
    </row>
    <row r="116" spans="1:11" ht="16.2" thickTop="1" thickBot="1" x14ac:dyDescent="0.3">
      <c r="A116" s="221"/>
      <c r="B116" s="221"/>
      <c r="C116" s="221"/>
      <c r="D116" s="221"/>
      <c r="E116" s="221"/>
      <c r="F116" s="221"/>
      <c r="G116" s="221"/>
      <c r="H116" s="221"/>
      <c r="I116" s="221"/>
      <c r="J116" s="221"/>
      <c r="K116" s="12"/>
    </row>
    <row r="117" spans="1:11" ht="18" thickTop="1" x14ac:dyDescent="0.3">
      <c r="A117" s="53"/>
      <c r="B117" s="69" t="s">
        <v>80</v>
      </c>
      <c r="C117" s="73"/>
      <c r="D117" s="53"/>
      <c r="E117" s="207"/>
      <c r="F117" s="208"/>
      <c r="G117" s="215" t="s">
        <v>11</v>
      </c>
      <c r="H117" s="216"/>
      <c r="I117" s="216"/>
      <c r="J117" s="70">
        <f>J10+J11+J12+J13+J14+J15+J16+J17+J19+J20+J21+J22+J23+J24+J25+J26+J28+J29+J30+J31+J32+J33+J34+J35+J37+J38+J39+J40+J43+J44+J45+J46+J48+J49+J50+J51+J52+J53+J54+J55+J56+J57+J58+J59+J60+J61+J62+J63+J64+J65+J66+J67+J68+J69+J70+J71+J74+J75+J76+J77+J78+J79+J80+J81+J82+J83+J84+J85+J87+J88+J89+J90+J91+J92+J93+J94+J95+J96+J97+J98+J99+J100+J101+J102+J103+J104+J105+J106+J107+J108+J109+J110+J112+J113+J114+J115</f>
        <v>0</v>
      </c>
      <c r="K117" s="12"/>
    </row>
    <row r="118" spans="1:11" ht="19.5" customHeight="1" x14ac:dyDescent="0.25">
      <c r="A118" s="17"/>
      <c r="B118" s="192" t="s">
        <v>112</v>
      </c>
      <c r="C118" s="13"/>
      <c r="D118" s="17"/>
      <c r="E118" s="17"/>
      <c r="F118" s="17"/>
      <c r="G118" s="217" t="s">
        <v>15</v>
      </c>
      <c r="H118" s="218"/>
      <c r="I118" s="218"/>
      <c r="J118" s="36">
        <f>J117*5%</f>
        <v>0</v>
      </c>
      <c r="K118" s="12"/>
    </row>
    <row r="119" spans="1:11" ht="19.5" customHeight="1" x14ac:dyDescent="0.25">
      <c r="A119" s="17"/>
      <c r="B119" s="17"/>
      <c r="C119" s="13"/>
      <c r="D119" s="17"/>
      <c r="E119" s="17"/>
      <c r="F119" s="17"/>
      <c r="G119" s="217" t="s">
        <v>16</v>
      </c>
      <c r="H119" s="218"/>
      <c r="I119" s="218"/>
      <c r="J119" s="36">
        <f>J117*9.975%</f>
        <v>0</v>
      </c>
      <c r="K119" s="12"/>
    </row>
    <row r="120" spans="1:11" ht="19.5" customHeight="1" x14ac:dyDescent="0.25">
      <c r="A120" s="17"/>
      <c r="B120" s="17"/>
      <c r="C120" s="13"/>
      <c r="D120" s="17"/>
      <c r="E120" s="17"/>
      <c r="F120" s="17"/>
      <c r="G120" s="219" t="s">
        <v>12</v>
      </c>
      <c r="H120" s="220"/>
      <c r="I120" s="220"/>
      <c r="J120" s="36">
        <f>SUM(J117:J119)</f>
        <v>0</v>
      </c>
      <c r="K120" s="12"/>
    </row>
    <row r="121" spans="1:11" ht="19.5" customHeight="1" x14ac:dyDescent="0.25">
      <c r="A121" s="12"/>
      <c r="B121" s="12"/>
      <c r="C121" s="13"/>
      <c r="D121" s="12"/>
      <c r="E121" s="12"/>
      <c r="F121" s="12"/>
      <c r="G121" s="219" t="s">
        <v>74</v>
      </c>
      <c r="H121" s="220"/>
      <c r="I121" s="220"/>
      <c r="J121" s="36">
        <v>140</v>
      </c>
      <c r="K121" s="12"/>
    </row>
    <row r="122" spans="1:11" ht="19.5" customHeight="1" x14ac:dyDescent="0.25">
      <c r="A122" s="12"/>
      <c r="B122" s="12"/>
      <c r="C122" s="13"/>
      <c r="D122" s="12"/>
      <c r="E122" s="12"/>
      <c r="F122" s="12"/>
      <c r="G122" s="212" t="s">
        <v>13</v>
      </c>
      <c r="H122" s="213"/>
      <c r="I122" s="214"/>
      <c r="J122" s="36">
        <f>J120-J121</f>
        <v>-140</v>
      </c>
      <c r="K122" s="12"/>
    </row>
    <row r="123" spans="1:11" ht="19.5" customHeight="1" thickBot="1" x14ac:dyDescent="0.3">
      <c r="A123" s="12"/>
      <c r="B123" s="12"/>
      <c r="C123" s="13"/>
      <c r="D123" s="12"/>
      <c r="E123" s="12"/>
      <c r="F123" s="12"/>
      <c r="G123" s="209" t="s">
        <v>14</v>
      </c>
      <c r="H123" s="210"/>
      <c r="I123" s="211"/>
      <c r="J123" s="68"/>
      <c r="K123" s="12"/>
    </row>
    <row r="124" spans="1:11" ht="15.6" thickTop="1" x14ac:dyDescent="0.25">
      <c r="A124" s="12"/>
      <c r="B124" s="12"/>
      <c r="C124" s="13"/>
      <c r="D124" s="12"/>
      <c r="E124" s="12"/>
      <c r="F124" s="12"/>
      <c r="G124" s="12"/>
      <c r="H124" s="12"/>
      <c r="I124" s="12"/>
      <c r="J124" s="12"/>
      <c r="K124" s="12"/>
    </row>
  </sheetData>
  <sheetProtection algorithmName="SHA-512" hashValue="DK/wk7hleTj8y1ufC4ZBenU61+nHd8cf/LwCWup6ttVEaSc7966X9tB+tr44b2L0DguZzLe9As00F12M+qpWDQ==" saltValue="Trh+FPsDuDX/3yu+rxtZhg==" spinCount="100000" sheet="1" selectLockedCells="1"/>
  <dataConsolidate/>
  <mergeCells count="89">
    <mergeCell ref="A3:J3"/>
    <mergeCell ref="A2:J2"/>
    <mergeCell ref="B4:D4"/>
    <mergeCell ref="A86:J86"/>
    <mergeCell ref="E41:F41"/>
    <mergeCell ref="E48:F48"/>
    <mergeCell ref="E49:F49"/>
    <mergeCell ref="E50:F50"/>
    <mergeCell ref="E54:F54"/>
    <mergeCell ref="E55:F55"/>
    <mergeCell ref="E56:F56"/>
    <mergeCell ref="E74:F74"/>
    <mergeCell ref="A9:J9"/>
    <mergeCell ref="A18:J18"/>
    <mergeCell ref="A47:J47"/>
    <mergeCell ref="B5:D5"/>
    <mergeCell ref="B6:D6"/>
    <mergeCell ref="E112:F112"/>
    <mergeCell ref="A36:J36"/>
    <mergeCell ref="A42:J42"/>
    <mergeCell ref="E60:F60"/>
    <mergeCell ref="E61:F61"/>
    <mergeCell ref="E62:F62"/>
    <mergeCell ref="E66:F66"/>
    <mergeCell ref="E67:F67"/>
    <mergeCell ref="E68:F68"/>
    <mergeCell ref="E82:F82"/>
    <mergeCell ref="E93:F93"/>
    <mergeCell ref="E94:F94"/>
    <mergeCell ref="E111:F111"/>
    <mergeCell ref="A27:J27"/>
    <mergeCell ref="A73:J73"/>
    <mergeCell ref="A116:J116"/>
    <mergeCell ref="E114:F114"/>
    <mergeCell ref="E75:F75"/>
    <mergeCell ref="E76:F76"/>
    <mergeCell ref="E87:F87"/>
    <mergeCell ref="E88:F88"/>
    <mergeCell ref="E89:F89"/>
    <mergeCell ref="E80:F80"/>
    <mergeCell ref="E81:F81"/>
    <mergeCell ref="E95:F95"/>
    <mergeCell ref="E105:F105"/>
    <mergeCell ref="E106:F106"/>
    <mergeCell ref="E107:F107"/>
    <mergeCell ref="E99:F99"/>
    <mergeCell ref="E100:F100"/>
    <mergeCell ref="E101:F101"/>
    <mergeCell ref="E117:F117"/>
    <mergeCell ref="G123:I123"/>
    <mergeCell ref="G122:I122"/>
    <mergeCell ref="G117:I117"/>
    <mergeCell ref="G118:I118"/>
    <mergeCell ref="G119:I119"/>
    <mergeCell ref="G120:I120"/>
    <mergeCell ref="G121:I121"/>
    <mergeCell ref="E51:F51"/>
    <mergeCell ref="E52:F52"/>
    <mergeCell ref="E53:F53"/>
    <mergeCell ref="E57:F57"/>
    <mergeCell ref="E58:F58"/>
    <mergeCell ref="E59:F59"/>
    <mergeCell ref="E63:F63"/>
    <mergeCell ref="E64:F64"/>
    <mergeCell ref="E65:F65"/>
    <mergeCell ref="E69:F69"/>
    <mergeCell ref="E90:F90"/>
    <mergeCell ref="E91:F91"/>
    <mergeCell ref="E70:F70"/>
    <mergeCell ref="E71:F71"/>
    <mergeCell ref="E77:F77"/>
    <mergeCell ref="E78:F78"/>
    <mergeCell ref="E79:F79"/>
    <mergeCell ref="E113:F113"/>
    <mergeCell ref="E115:F115"/>
    <mergeCell ref="E72:F72"/>
    <mergeCell ref="E103:F103"/>
    <mergeCell ref="E104:F104"/>
    <mergeCell ref="E108:F108"/>
    <mergeCell ref="E109:F109"/>
    <mergeCell ref="E110:F110"/>
    <mergeCell ref="E92:F92"/>
    <mergeCell ref="E96:F96"/>
    <mergeCell ref="E97:F97"/>
    <mergeCell ref="E98:F98"/>
    <mergeCell ref="E102:F102"/>
    <mergeCell ref="E83:F83"/>
    <mergeCell ref="E84:F84"/>
    <mergeCell ref="E85:F85"/>
  </mergeCells>
  <dataValidations count="19">
    <dataValidation type="list" allowBlank="1" showInputMessage="1" showErrorMessage="1" sqref="E32:E33 E10:E11 E19:E20 E23:E24 E28:E29" xr:uid="{530B67D3-7B40-4127-A40B-999928AFD05A}">
      <formula1>$AE$8:$AE$15</formula1>
    </dataValidation>
    <dataValidation type="list" allowBlank="1" showInputMessage="1" showErrorMessage="1" sqref="E21:E22 E30:E31 E34:E35" xr:uid="{D446119C-5D4B-499E-B6DC-6F850475BFB0}">
      <formula1>$AG$9:$AG$13</formula1>
    </dataValidation>
    <dataValidation type="list" allowBlank="1" showInputMessage="1" showErrorMessage="1" sqref="F19:F26 F28:F35" xr:uid="{1605AC38-0E22-412A-B0B5-DC33DCA6BD24}">
      <formula1>$AI$8:$AI$11</formula1>
    </dataValidation>
    <dataValidation type="list" allowBlank="1" showInputMessage="1" showErrorMessage="1" sqref="E25:E26 E16:E17" xr:uid="{711B2BA5-1808-4022-B75C-250C71F28D97}">
      <formula1>$AH$16:$AH$23</formula1>
    </dataValidation>
    <dataValidation type="list" allowBlank="1" showInputMessage="1" showErrorMessage="1" sqref="E111 E41 E72" xr:uid="{6C793C0E-4990-4E72-8F20-22DF33B8EB3B}">
      <formula1>$AH$9:$AH$16</formula1>
    </dataValidation>
    <dataValidation type="list" allowBlank="1" showInputMessage="1" showErrorMessage="1" sqref="E14:E15 E43:E44" xr:uid="{76C70C69-251A-4973-A1E7-46260148E18F}">
      <formula1>$AH$8:$AH$15</formula1>
    </dataValidation>
    <dataValidation type="list" allowBlank="1" showInputMessage="1" showErrorMessage="1" sqref="E45:E46" xr:uid="{64C947F3-9A1B-4C58-B34E-BD8C8E8181EA}">
      <formula1>$AH$16:$AH$19</formula1>
    </dataValidation>
    <dataValidation type="list" allowBlank="1" showInputMessage="1" showErrorMessage="1" sqref="F10:F17" xr:uid="{5FE80ED3-84C9-42BF-A2BF-1723CD46708D}">
      <formula1>$AK$8:$AK$9</formula1>
    </dataValidation>
    <dataValidation type="list" allowBlank="1" showInputMessage="1" showErrorMessage="1" sqref="F111 F37:F41 F72" xr:uid="{8B1AC63E-7917-4273-8295-3186906A3296}">
      <formula1>$AI$9:$AI$11</formula1>
    </dataValidation>
    <dataValidation type="list" allowBlank="1" showInputMessage="1" showErrorMessage="1" sqref="E83:F85" xr:uid="{8C62E1AC-64F9-420A-BE9D-35C5CA5A142B}">
      <formula1>$AC$13:$AC$17</formula1>
    </dataValidation>
    <dataValidation type="list" allowBlank="1" showInputMessage="1" showErrorMessage="1" sqref="E12:E13" xr:uid="{3FCEB436-B62D-409B-B59B-BDE6091E7692}">
      <formula1>$AD$8:$AD$12</formula1>
    </dataValidation>
    <dataValidation type="list" allowBlank="1" showInputMessage="1" showErrorMessage="1" sqref="E54:F56 E87:F89 E93:F95 E99:F101 E112:F112 E114:F114 E48:F50" xr:uid="{7162CB68-3948-437D-9CDE-918223831AFB}">
      <formula1>$AC$9:$AC$12</formula1>
    </dataValidation>
    <dataValidation type="list" allowBlank="1" showInputMessage="1" showErrorMessage="1" sqref="E51:F53 E57:F59 E65:F65 E115:F115 E77:F79 E96:F98 E102:F104 E113:F113 E69:F71" xr:uid="{F668B653-1979-4F8C-B446-10E0E5407585}">
      <formula1>$AC$13:$AC$16</formula1>
    </dataValidation>
    <dataValidation type="list" allowBlank="1" showInputMessage="1" showErrorMessage="1" sqref="E60:F62 E66:F68 E74:F76 E80:F82 E105:F107" xr:uid="{1AB1E2D1-8D8F-4C63-851D-759AC7AF4057}">
      <formula1>$AC$8:$AC$12</formula1>
    </dataValidation>
    <dataValidation type="list" allowBlank="1" showInputMessage="1" showErrorMessage="1" sqref="E63:F64" xr:uid="{3124B128-83CA-4578-90C9-3F1CE297EE7E}">
      <formula1>$AC$12:$AC$16</formula1>
    </dataValidation>
    <dataValidation type="list" allowBlank="1" showInputMessage="1" showErrorMessage="1" sqref="E90:F92" xr:uid="{F7853A82-6306-40A0-B403-71AAFAEB3B6D}">
      <formula1>$AC$13:$AC$14</formula1>
    </dataValidation>
    <dataValidation type="list" allowBlank="1" showInputMessage="1" showErrorMessage="1" sqref="E108:F110" xr:uid="{25DBDA49-3347-467B-854A-E8A6247273CD}">
      <formula1>$AC$13:$AC$15</formula1>
    </dataValidation>
    <dataValidation type="list" allowBlank="1" showInputMessage="1" showErrorMessage="1" sqref="E37:E38" xr:uid="{25EA0967-3725-4C5E-B116-A4EDE01FA015}">
      <formula1>$AH$9:$AH$15</formula1>
    </dataValidation>
    <dataValidation type="list" allowBlank="1" showInputMessage="1" showErrorMessage="1" sqref="E39:E40" xr:uid="{72535F25-57C3-4C38-97F3-7D734BE2097F}">
      <formula1>$AH$16</formula1>
    </dataValidation>
  </dataValidations>
  <pageMargins left="0.59055118110236227" right="0.31496062992125984" top="0.11811023622047245" bottom="0.19685039370078741" header="0.31496062992125984" footer="0.31496062992125984"/>
  <pageSetup scale="57" fitToHeight="0" orientation="landscape" r:id="rId1"/>
  <rowBreaks count="3" manualBreakCount="3">
    <brk id="40" max="9" man="1"/>
    <brk id="71" max="9" man="1"/>
    <brk id="110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UNIFORME HOMME</vt:lpstr>
      <vt:lpstr>'UNIFORME HOMME'!Zone_d_impression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Comptabilité</dc:creator>
  <cp:lastModifiedBy>Lacroix, Sonia</cp:lastModifiedBy>
  <cp:lastPrinted>2024-08-14T17:27:00Z</cp:lastPrinted>
  <dcterms:created xsi:type="dcterms:W3CDTF">2020-10-23T15:53:21Z</dcterms:created>
  <dcterms:modified xsi:type="dcterms:W3CDTF">2025-03-24T14:47:33Z</dcterms:modified>
</cp:coreProperties>
</file>