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rdn-my.sharepoint.com/personal/lacroixs_cssrdn_gouv_qc_ca/Documents/Bureau/ISP/"/>
    </mc:Choice>
  </mc:AlternateContent>
  <xr:revisionPtr revIDLastSave="0" documentId="8_{0297731E-2F0F-4D8E-B4DF-20C793FBA6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FORME FEMME" sheetId="10" r:id="rId1"/>
  </sheets>
  <definedNames>
    <definedName name="_xlnm.Print_Area" localSheetId="0">'UNIFORME FEMME'!$A$1:$J$96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10" l="1"/>
  <c r="J26" i="10" l="1"/>
  <c r="J25" i="10"/>
  <c r="J24" i="10"/>
  <c r="J23" i="10"/>
  <c r="J22" i="10"/>
  <c r="J21" i="10"/>
  <c r="J20" i="10"/>
  <c r="J19" i="10"/>
  <c r="J11" i="10"/>
  <c r="J12" i="10"/>
  <c r="J13" i="10"/>
  <c r="J14" i="10"/>
  <c r="J15" i="10"/>
  <c r="J16" i="10"/>
  <c r="J17" i="10"/>
  <c r="J10" i="10"/>
  <c r="J66" i="10" l="1"/>
  <c r="J65" i="10"/>
  <c r="J64" i="10"/>
  <c r="J63" i="10"/>
  <c r="J62" i="10"/>
  <c r="J61" i="10"/>
  <c r="J60" i="10"/>
  <c r="J59" i="10"/>
  <c r="J58" i="10"/>
  <c r="J57" i="10"/>
  <c r="J56" i="10"/>
  <c r="J55" i="10"/>
  <c r="J88" i="10"/>
  <c r="J85" i="10"/>
  <c r="J84" i="10"/>
  <c r="J83" i="10"/>
  <c r="J79" i="10"/>
  <c r="J78" i="10"/>
  <c r="J77" i="10"/>
  <c r="J73" i="10"/>
  <c r="J72" i="10"/>
  <c r="J71" i="10"/>
  <c r="J53" i="10"/>
  <c r="J52" i="10"/>
  <c r="J51" i="10"/>
  <c r="J47" i="10"/>
  <c r="J46" i="10"/>
  <c r="J45" i="10"/>
  <c r="J41" i="10"/>
  <c r="J40" i="10"/>
  <c r="J39" i="10"/>
  <c r="J35" i="10"/>
  <c r="J34" i="10"/>
  <c r="J33" i="10"/>
  <c r="P81" i="10" l="1"/>
  <c r="J87" i="10" l="1"/>
  <c r="J82" i="10"/>
  <c r="J81" i="10"/>
  <c r="J80" i="10"/>
  <c r="J76" i="10"/>
  <c r="J75" i="10"/>
  <c r="J74" i="10"/>
  <c r="J70" i="10"/>
  <c r="J69" i="10"/>
  <c r="J68" i="10"/>
  <c r="J50" i="10"/>
  <c r="J49" i="10"/>
  <c r="J48" i="10"/>
  <c r="J44" i="10"/>
  <c r="J43" i="10"/>
  <c r="J42" i="10"/>
  <c r="J38" i="10"/>
  <c r="J37" i="10"/>
  <c r="J36" i="10"/>
  <c r="J32" i="10"/>
  <c r="J31" i="10"/>
  <c r="J30" i="10"/>
  <c r="J91" i="10" l="1"/>
  <c r="J92" i="10" l="1"/>
  <c r="J93" i="10" s="1"/>
  <c r="J95" i="10" s="1"/>
</calcChain>
</file>

<file path=xl/sharedStrings.xml><?xml version="1.0" encoding="utf-8"?>
<sst xmlns="http://schemas.openxmlformats.org/spreadsheetml/2006/main" count="312" uniqueCount="88">
  <si>
    <t>NOM:</t>
  </si>
  <si>
    <t>Couleur</t>
  </si>
  <si>
    <t>Qté</t>
  </si>
  <si>
    <t>Code produit</t>
  </si>
  <si>
    <t xml:space="preserve">Description </t>
  </si>
  <si>
    <t>Prix</t>
  </si>
  <si>
    <t>Total</t>
  </si>
  <si>
    <t>BS610L</t>
  </si>
  <si>
    <t>BS520LL</t>
  </si>
  <si>
    <t>773EX</t>
  </si>
  <si>
    <t>NOIR</t>
  </si>
  <si>
    <t>SOUS-TOTAL</t>
  </si>
  <si>
    <t>TOTAL</t>
  </si>
  <si>
    <t>BALANCE À PAYER</t>
  </si>
  <si>
    <t>TOTAL PAIEMENT SUR PLACE</t>
  </si>
  <si>
    <t>TPS (5%)</t>
  </si>
  <si>
    <t>TVQ (9,975)</t>
  </si>
  <si>
    <t>LC3505</t>
  </si>
  <si>
    <t>LQK00063</t>
  </si>
  <si>
    <t>Pantalon cargo - tailles régulières</t>
  </si>
  <si>
    <t xml:space="preserve">Chemise manches courtes </t>
  </si>
  <si>
    <t xml:space="preserve">Chemise manches longues </t>
  </si>
  <si>
    <t>Polo manches courtes</t>
  </si>
  <si>
    <t>Marine</t>
  </si>
  <si>
    <t>Noir</t>
  </si>
  <si>
    <t>Prénom</t>
  </si>
  <si>
    <t>Bleu</t>
  </si>
  <si>
    <t>Gris</t>
  </si>
  <si>
    <t>marine</t>
  </si>
  <si>
    <t>noir</t>
  </si>
  <si>
    <t>gris</t>
  </si>
  <si>
    <t>Core 365 Cruise </t>
  </si>
  <si>
    <t>Bord</t>
  </si>
  <si>
    <t>Largeur</t>
  </si>
  <si>
    <t>Grandeur</t>
  </si>
  <si>
    <t>M</t>
  </si>
  <si>
    <t>L</t>
  </si>
  <si>
    <t>XL</t>
  </si>
  <si>
    <t>2XL</t>
  </si>
  <si>
    <t>3XL</t>
  </si>
  <si>
    <t>4XL</t>
  </si>
  <si>
    <t>S</t>
  </si>
  <si>
    <t>XS</t>
  </si>
  <si>
    <t>Longueur</t>
  </si>
  <si>
    <t>CHEMISES  (incluant broderie CFTR)</t>
  </si>
  <si>
    <t>POLOS (incluant broderie CFTR)</t>
  </si>
  <si>
    <t>MANTEAUX (SOFTSHELL) - (incluant broderie CFTR)</t>
  </si>
  <si>
    <t>PANTALONS 100% POLYESTER EXTENSIBLE</t>
  </si>
  <si>
    <t>PANTALONS 65% POLYESTER/35% COTON EXTENSIBLE</t>
  </si>
  <si>
    <t>TÉLÉPHONE:</t>
  </si>
  <si>
    <t>COURRIEL:</t>
  </si>
  <si>
    <t>BORDEREAU DE COMMANDE</t>
  </si>
  <si>
    <t>Pantalons de travail</t>
  </si>
  <si>
    <t>Pantalons cargo</t>
  </si>
  <si>
    <t>Pantalon de travail</t>
  </si>
  <si>
    <t>VESTE (incluant broderie CFTR)</t>
  </si>
  <si>
    <t>Veste à zip 2 côtés</t>
  </si>
  <si>
    <t>Marque</t>
  </si>
  <si>
    <t>Biz Collection</t>
  </si>
  <si>
    <t>Gatts</t>
  </si>
  <si>
    <t>Trimark</t>
  </si>
  <si>
    <t>S770LS</t>
  </si>
  <si>
    <t>S770LL</t>
  </si>
  <si>
    <t>Alphabroder</t>
  </si>
  <si>
    <t>Clique</t>
  </si>
  <si>
    <t>Veste en microfleece</t>
  </si>
  <si>
    <t>Printer</t>
  </si>
  <si>
    <t>Chandail en molleton</t>
  </si>
  <si>
    <t>SW520L</t>
  </si>
  <si>
    <t>M265W</t>
  </si>
  <si>
    <t>PAIEMENT CFTR</t>
  </si>
  <si>
    <t>UNIFORMES DES EMPLOYÉS - FEMMES - 2024-2025</t>
  </si>
  <si>
    <t>AJOUT D'UN PRÉNOM - ROUGE - 5,00 $</t>
  </si>
  <si>
    <t>Chemise manches courtes - grandes tailles</t>
  </si>
  <si>
    <t>Chemise manches longues  - grandes tailles</t>
  </si>
  <si>
    <t>Chemise manches courtes  - grandes tailles</t>
  </si>
  <si>
    <t>Polo manches courtes - grandes tailles</t>
  </si>
  <si>
    <t>Veste à zip 2 côtés - grandes tailles</t>
  </si>
  <si>
    <t>Veste en microfleece - grandes tailles</t>
  </si>
  <si>
    <t>Chandail en molleton - grandes tailles</t>
  </si>
  <si>
    <t>Core 365 Cruise  - grandes tailles</t>
  </si>
  <si>
    <t>Pantalons de travail - grandes tailles</t>
  </si>
  <si>
    <t>Pantalons cargo - grandes tailles</t>
  </si>
  <si>
    <t>Pantalon cargo - grandes tailles</t>
  </si>
  <si>
    <t>Pantalon de travail - grandes tailles</t>
  </si>
  <si>
    <t>Pantalon de travai l- grandes tailles</t>
  </si>
  <si>
    <t>BORD DE PANTALONS - 10$</t>
  </si>
  <si>
    <t>013EX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</si>
</sst>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164" formatCode="#,##0.00\ &quot;$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3" fillId="0" borderId="0" xfId="0" applyFont="1" applyProtection="1"/>
    <xf numFmtId="0" fontId="1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3" fillId="0" borderId="1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164" fontId="3" fillId="0" borderId="3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center" vertical="center"/>
    </xf>
    <xf numFmtId="164" fontId="3" fillId="0" borderId="1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2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22" xfId="0" applyNumberFormat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center" wrapText="1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164" fontId="3" fillId="0" borderId="24" xfId="0" applyNumberFormat="1" applyFont="1" applyFill="1" applyBorder="1" applyAlignment="1" applyProtection="1">
      <alignment horizontal="center" vertical="center"/>
    </xf>
    <xf numFmtId="164" fontId="3" fillId="0" borderId="36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164" fontId="3" fillId="0" borderId="29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Protection="1"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</xf>
    <xf numFmtId="164" fontId="3" fillId="4" borderId="18" xfId="0" applyNumberFormat="1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164" fontId="3" fillId="4" borderId="20" xfId="0" applyNumberFormat="1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center" wrapText="1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wrapText="1"/>
    </xf>
    <xf numFmtId="0" fontId="3" fillId="4" borderId="10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wrapText="1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164" fontId="3" fillId="4" borderId="29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wrapText="1"/>
    </xf>
    <xf numFmtId="0" fontId="3" fillId="4" borderId="29" xfId="0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horizontal="center" vertical="center"/>
    </xf>
    <xf numFmtId="164" fontId="3" fillId="4" borderId="50" xfId="0" applyNumberFormat="1" applyFont="1" applyFill="1" applyBorder="1" applyAlignment="1">
      <alignment horizontal="center" vertical="center"/>
    </xf>
    <xf numFmtId="164" fontId="3" fillId="4" borderId="5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center"/>
    </xf>
    <xf numFmtId="164" fontId="3" fillId="4" borderId="5" xfId="0" applyNumberFormat="1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  <protection locked="0"/>
    </xf>
    <xf numFmtId="164" fontId="3" fillId="0" borderId="66" xfId="0" applyNumberFormat="1" applyFont="1" applyFill="1" applyBorder="1" applyAlignment="1">
      <alignment horizontal="center" vertical="center"/>
    </xf>
    <xf numFmtId="164" fontId="3" fillId="0" borderId="69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3" fillId="0" borderId="7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</xf>
    <xf numFmtId="164" fontId="3" fillId="4" borderId="36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 applyProtection="1">
      <alignment horizontal="center" vertical="center"/>
    </xf>
    <xf numFmtId="0" fontId="3" fillId="4" borderId="52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center"/>
    </xf>
    <xf numFmtId="0" fontId="3" fillId="4" borderId="24" xfId="0" applyFont="1" applyFill="1" applyBorder="1" applyAlignment="1" applyProtection="1">
      <alignment horizontal="left" vertical="center" wrapText="1"/>
    </xf>
    <xf numFmtId="0" fontId="3" fillId="4" borderId="24" xfId="0" applyFont="1" applyFill="1" applyBorder="1" applyAlignment="1" applyProtection="1">
      <alignment horizontal="center" wrapText="1"/>
    </xf>
    <xf numFmtId="164" fontId="3" fillId="4" borderId="3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3" fillId="4" borderId="63" xfId="0" applyFont="1" applyFill="1" applyBorder="1" applyAlignment="1" applyProtection="1">
      <alignment horizontal="center" vertical="center"/>
      <protection locked="0"/>
    </xf>
    <xf numFmtId="0" fontId="3" fillId="4" borderId="64" xfId="0" applyFont="1" applyFill="1" applyBorder="1" applyAlignment="1" applyProtection="1">
      <alignment horizontal="center" vertical="center"/>
      <protection locked="0"/>
    </xf>
    <xf numFmtId="0" fontId="3" fillId="4" borderId="61" xfId="0" applyFont="1" applyFill="1" applyBorder="1" applyAlignment="1" applyProtection="1">
      <alignment horizontal="center" vertical="center"/>
      <protection locked="0"/>
    </xf>
    <xf numFmtId="0" fontId="3" fillId="4" borderId="62" xfId="0" applyFont="1" applyFill="1" applyBorder="1" applyAlignment="1" applyProtection="1">
      <alignment horizontal="center" vertical="center"/>
      <protection locked="0"/>
    </xf>
    <xf numFmtId="0" fontId="3" fillId="4" borderId="59" xfId="0" applyFont="1" applyFill="1" applyBorder="1" applyAlignment="1" applyProtection="1">
      <alignment horizontal="center" vertical="center"/>
      <protection locked="0"/>
    </xf>
    <xf numFmtId="0" fontId="3" fillId="4" borderId="60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9" fillId="0" borderId="8" xfId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3" borderId="37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8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42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4" borderId="71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172810</xdr:colOff>
      <xdr:row>0</xdr:row>
      <xdr:rowOff>47625</xdr:rowOff>
    </xdr:from>
    <xdr:to>
      <xdr:col>1</xdr:col>
      <xdr:colOff>515710</xdr:colOff>
      <xdr:row>2</xdr:row>
      <xdr:rowOff>311484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9F8B24-4668-4D0F-A23E-08D76CB7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810" y="47625"/>
          <a:ext cx="1819275" cy="749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13BC-94CE-4AD1-AD3E-06D97E390D97}">
  <sheetPr>
    <pageSetUpPr fitToPage="1"/>
  </sheetPr>
  <dimension ref="A1:AI97"/>
  <sheetViews>
    <sheetView tabSelected="1" topLeftCell="A4" zoomScale="110" zoomScaleNormal="110" zoomScalePageLayoutView="70" workbookViewId="0">
      <selection activeCell="B4" sqref="B4:D4"/>
    </sheetView>
  </sheetViews>
  <sheetFormatPr baseColWidth="10" defaultColWidth="11.44140625" defaultRowHeight="13.8" x14ac:dyDescent="0.25"/>
  <cols>
    <col min="1" max="1" width="22.109375" style="2" customWidth="1"/>
    <col min="2" max="2" width="65.6640625" style="2" customWidth="1"/>
    <col min="3" max="3" width="20.88671875" style="53" customWidth="1"/>
    <col min="4" max="4" width="16.88671875" style="2" customWidth="1"/>
    <col min="5" max="5" width="15" style="2" customWidth="1"/>
    <col min="6" max="6" width="16.33203125" style="2" customWidth="1"/>
    <col min="7" max="7" width="14.6640625" style="2" customWidth="1"/>
    <col min="8" max="8" width="14.44140625" style="2" customWidth="1"/>
    <col min="9" max="10" width="18.109375" style="2" customWidth="1"/>
    <col min="11" max="16384" width="11.44140625" style="2"/>
  </cols>
  <sheetData>
    <row r="1" spans="1:35" ht="15" x14ac:dyDescent="0.25">
      <c r="A1" s="1"/>
      <c r="B1" s="261"/>
      <c r="C1" s="261"/>
      <c r="D1" s="261"/>
      <c r="E1" s="261"/>
      <c r="F1" s="261"/>
      <c r="G1" s="261"/>
      <c r="H1" s="261"/>
      <c r="I1" s="261"/>
      <c r="J1" s="261"/>
    </row>
    <row r="2" spans="1:35" ht="21" x14ac:dyDescent="0.25">
      <c r="A2" s="271" t="s">
        <v>71</v>
      </c>
      <c r="B2" s="271"/>
      <c r="C2" s="271"/>
      <c r="D2" s="271"/>
      <c r="E2" s="271"/>
      <c r="F2" s="271"/>
      <c r="G2" s="271"/>
      <c r="H2" s="271"/>
      <c r="I2" s="271"/>
      <c r="J2" s="271"/>
      <c r="K2" s="3"/>
      <c r="L2" s="3"/>
    </row>
    <row r="3" spans="1:35" ht="27" customHeight="1" x14ac:dyDescent="0.25">
      <c r="A3" s="271" t="s">
        <v>51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35" ht="25.5" customHeight="1" x14ac:dyDescent="0.25">
      <c r="A4" s="5" t="s">
        <v>0</v>
      </c>
      <c r="B4" s="272"/>
      <c r="C4" s="272"/>
      <c r="D4" s="273"/>
      <c r="E4" s="1"/>
      <c r="F4" s="1"/>
      <c r="G4" s="1"/>
      <c r="H4" s="1"/>
      <c r="I4" s="1"/>
      <c r="J4" s="1"/>
    </row>
    <row r="5" spans="1:35" ht="25.5" customHeight="1" x14ac:dyDescent="0.25">
      <c r="A5" s="5" t="s">
        <v>49</v>
      </c>
      <c r="B5" s="268"/>
      <c r="C5" s="268"/>
      <c r="D5" s="269"/>
      <c r="E5" s="1"/>
      <c r="F5" s="1"/>
      <c r="G5" s="1"/>
      <c r="H5" s="1"/>
      <c r="I5" s="1"/>
      <c r="J5" s="1"/>
    </row>
    <row r="6" spans="1:35" ht="25.5" customHeight="1" x14ac:dyDescent="0.25">
      <c r="A6" s="5" t="s">
        <v>50</v>
      </c>
      <c r="B6" s="270"/>
      <c r="C6" s="270"/>
      <c r="D6" s="269"/>
      <c r="E6" s="1"/>
      <c r="F6" s="1"/>
      <c r="G6" s="1"/>
      <c r="H6" s="1"/>
      <c r="I6" s="1"/>
      <c r="J6" s="1"/>
    </row>
    <row r="7" spans="1:35" ht="15.6" thickBot="1" x14ac:dyDescent="0.3">
      <c r="A7" s="1"/>
      <c r="B7" s="1"/>
      <c r="C7" s="52"/>
      <c r="D7" s="1"/>
      <c r="E7" s="1"/>
      <c r="F7" s="1"/>
      <c r="G7" s="1"/>
      <c r="H7" s="1"/>
      <c r="I7" s="1"/>
      <c r="J7" s="1"/>
    </row>
    <row r="8" spans="1:35" s="9" customFormat="1" ht="24.75" customHeight="1" thickTop="1" thickBot="1" x14ac:dyDescent="0.4">
      <c r="A8" s="6" t="s">
        <v>3</v>
      </c>
      <c r="B8" s="7" t="s">
        <v>4</v>
      </c>
      <c r="C8" s="7" t="s">
        <v>57</v>
      </c>
      <c r="D8" s="7" t="s">
        <v>1</v>
      </c>
      <c r="E8" s="7" t="s">
        <v>33</v>
      </c>
      <c r="F8" s="7" t="s">
        <v>43</v>
      </c>
      <c r="G8" s="7" t="s">
        <v>2</v>
      </c>
      <c r="H8" s="7" t="s">
        <v>32</v>
      </c>
      <c r="I8" s="7" t="s">
        <v>5</v>
      </c>
      <c r="J8" s="8" t="s">
        <v>6</v>
      </c>
      <c r="V8" s="9" t="s">
        <v>42</v>
      </c>
      <c r="W8" s="9">
        <v>1</v>
      </c>
      <c r="X8" s="9">
        <v>0</v>
      </c>
      <c r="AH8" s="10"/>
      <c r="AI8" s="10"/>
    </row>
    <row r="9" spans="1:35" s="11" customFormat="1" ht="15" customHeight="1" thickBot="1" x14ac:dyDescent="0.3">
      <c r="A9" s="262" t="s">
        <v>47</v>
      </c>
      <c r="B9" s="263"/>
      <c r="C9" s="263"/>
      <c r="D9" s="263"/>
      <c r="E9" s="263"/>
      <c r="F9" s="263"/>
      <c r="G9" s="263"/>
      <c r="H9" s="263"/>
      <c r="I9" s="263"/>
      <c r="J9" s="264"/>
      <c r="V9" s="11" t="s">
        <v>41</v>
      </c>
      <c r="W9" s="11">
        <v>3</v>
      </c>
      <c r="X9" s="11">
        <v>2</v>
      </c>
      <c r="AH9" s="12"/>
    </row>
    <row r="10" spans="1:35" s="72" customFormat="1" ht="18.75" customHeight="1" x14ac:dyDescent="0.25">
      <c r="A10" s="42" t="s">
        <v>7</v>
      </c>
      <c r="B10" s="65" t="s">
        <v>52</v>
      </c>
      <c r="C10" s="66" t="s">
        <v>58</v>
      </c>
      <c r="D10" s="67" t="s">
        <v>23</v>
      </c>
      <c r="E10" s="68"/>
      <c r="F10" s="67">
        <v>31.5</v>
      </c>
      <c r="G10" s="69"/>
      <c r="H10" s="69"/>
      <c r="I10" s="70">
        <v>55</v>
      </c>
      <c r="J10" s="71">
        <f>(I10*G10)+(H10*10)</f>
        <v>0</v>
      </c>
      <c r="V10" s="72" t="s">
        <v>35</v>
      </c>
      <c r="W10" s="72">
        <v>5</v>
      </c>
      <c r="X10" s="72">
        <v>4</v>
      </c>
      <c r="AH10" s="73"/>
    </row>
    <row r="11" spans="1:35" s="72" customFormat="1" ht="18.75" customHeight="1" thickBot="1" x14ac:dyDescent="0.3">
      <c r="A11" s="44" t="s">
        <v>7</v>
      </c>
      <c r="B11" s="74" t="s">
        <v>52</v>
      </c>
      <c r="C11" s="75" t="s">
        <v>58</v>
      </c>
      <c r="D11" s="76" t="s">
        <v>24</v>
      </c>
      <c r="E11" s="77"/>
      <c r="F11" s="76">
        <v>31.5</v>
      </c>
      <c r="G11" s="78"/>
      <c r="H11" s="78"/>
      <c r="I11" s="79">
        <v>55</v>
      </c>
      <c r="J11" s="90">
        <f t="shared" ref="J11:J17" si="0">(I11*G11)+(H11*10)</f>
        <v>0</v>
      </c>
      <c r="V11" s="72" t="s">
        <v>36</v>
      </c>
      <c r="W11" s="72">
        <v>7</v>
      </c>
      <c r="X11" s="72">
        <v>6</v>
      </c>
    </row>
    <row r="12" spans="1:35" s="72" customFormat="1" ht="18.75" customHeight="1" x14ac:dyDescent="0.25">
      <c r="A12" s="130" t="s">
        <v>7</v>
      </c>
      <c r="B12" s="148" t="s">
        <v>81</v>
      </c>
      <c r="C12" s="149" t="s">
        <v>58</v>
      </c>
      <c r="D12" s="131" t="s">
        <v>23</v>
      </c>
      <c r="E12" s="221"/>
      <c r="F12" s="131">
        <v>31.5</v>
      </c>
      <c r="G12" s="132"/>
      <c r="H12" s="132"/>
      <c r="I12" s="133">
        <v>60.5</v>
      </c>
      <c r="J12" s="134">
        <f t="shared" si="0"/>
        <v>0</v>
      </c>
      <c r="V12" s="72" t="s">
        <v>37</v>
      </c>
      <c r="W12" s="72">
        <v>9</v>
      </c>
      <c r="X12" s="72">
        <v>8</v>
      </c>
    </row>
    <row r="13" spans="1:35" s="72" customFormat="1" ht="19.5" customHeight="1" thickBot="1" x14ac:dyDescent="0.3">
      <c r="A13" s="163" t="s">
        <v>7</v>
      </c>
      <c r="B13" s="136" t="s">
        <v>81</v>
      </c>
      <c r="C13" s="137" t="s">
        <v>58</v>
      </c>
      <c r="D13" s="138" t="s">
        <v>24</v>
      </c>
      <c r="E13" s="222"/>
      <c r="F13" s="138">
        <v>31.5</v>
      </c>
      <c r="G13" s="139"/>
      <c r="H13" s="139"/>
      <c r="I13" s="140">
        <v>60.5</v>
      </c>
      <c r="J13" s="157">
        <f t="shared" si="0"/>
        <v>0</v>
      </c>
      <c r="V13" s="72" t="s">
        <v>38</v>
      </c>
      <c r="W13" s="72">
        <v>11</v>
      </c>
      <c r="X13" s="72">
        <v>10</v>
      </c>
    </row>
    <row r="14" spans="1:35" s="11" customFormat="1" ht="16.8" x14ac:dyDescent="0.25">
      <c r="A14" s="42" t="s">
        <v>8</v>
      </c>
      <c r="B14" s="65" t="s">
        <v>53</v>
      </c>
      <c r="C14" s="66" t="s">
        <v>58</v>
      </c>
      <c r="D14" s="81" t="s">
        <v>23</v>
      </c>
      <c r="E14" s="82"/>
      <c r="F14" s="67">
        <v>31.5</v>
      </c>
      <c r="G14" s="83"/>
      <c r="H14" s="69"/>
      <c r="I14" s="84">
        <v>60</v>
      </c>
      <c r="J14" s="220">
        <f t="shared" si="0"/>
        <v>0</v>
      </c>
      <c r="V14" s="11" t="s">
        <v>39</v>
      </c>
      <c r="W14" s="11">
        <v>13</v>
      </c>
      <c r="X14" s="11">
        <v>12</v>
      </c>
    </row>
    <row r="15" spans="1:35" s="72" customFormat="1" ht="17.399999999999999" thickBot="1" x14ac:dyDescent="0.3">
      <c r="A15" s="85" t="s">
        <v>8</v>
      </c>
      <c r="B15" s="86" t="s">
        <v>53</v>
      </c>
      <c r="C15" s="87" t="s">
        <v>58</v>
      </c>
      <c r="D15" s="22" t="s">
        <v>24</v>
      </c>
      <c r="E15" s="88"/>
      <c r="F15" s="22">
        <v>31.5</v>
      </c>
      <c r="G15" s="50"/>
      <c r="H15" s="50"/>
      <c r="I15" s="89">
        <v>60</v>
      </c>
      <c r="J15" s="90">
        <f t="shared" si="0"/>
        <v>0</v>
      </c>
      <c r="V15" s="72" t="s">
        <v>40</v>
      </c>
      <c r="W15" s="72">
        <v>15</v>
      </c>
      <c r="X15" s="72">
        <v>14</v>
      </c>
    </row>
    <row r="16" spans="1:35" ht="16.8" x14ac:dyDescent="0.25">
      <c r="A16" s="130" t="s">
        <v>8</v>
      </c>
      <c r="B16" s="148" t="s">
        <v>82</v>
      </c>
      <c r="C16" s="149" t="s">
        <v>58</v>
      </c>
      <c r="D16" s="223" t="s">
        <v>23</v>
      </c>
      <c r="E16" s="224"/>
      <c r="F16" s="131">
        <v>31.5</v>
      </c>
      <c r="G16" s="225"/>
      <c r="H16" s="132"/>
      <c r="I16" s="226">
        <v>66</v>
      </c>
      <c r="J16" s="134">
        <f t="shared" si="0"/>
        <v>0</v>
      </c>
      <c r="W16" s="2">
        <v>17</v>
      </c>
      <c r="X16" s="2">
        <v>16</v>
      </c>
    </row>
    <row r="17" spans="1:34" s="72" customFormat="1" ht="17.399999999999999" thickBot="1" x14ac:dyDescent="0.3">
      <c r="A17" s="227" t="s">
        <v>8</v>
      </c>
      <c r="B17" s="228" t="s">
        <v>82</v>
      </c>
      <c r="C17" s="143" t="s">
        <v>58</v>
      </c>
      <c r="D17" s="166" t="s">
        <v>24</v>
      </c>
      <c r="E17" s="229"/>
      <c r="F17" s="166">
        <v>31.5</v>
      </c>
      <c r="G17" s="167"/>
      <c r="H17" s="167"/>
      <c r="I17" s="198">
        <v>66</v>
      </c>
      <c r="J17" s="145">
        <f t="shared" si="0"/>
        <v>0</v>
      </c>
      <c r="W17" s="72">
        <v>19</v>
      </c>
      <c r="X17" s="72">
        <v>18</v>
      </c>
    </row>
    <row r="18" spans="1:34" s="72" customFormat="1" ht="18.600000000000001" thickTop="1" thickBot="1" x14ac:dyDescent="0.3">
      <c r="A18" s="242" t="s">
        <v>48</v>
      </c>
      <c r="B18" s="243"/>
      <c r="C18" s="243"/>
      <c r="D18" s="243"/>
      <c r="E18" s="243"/>
      <c r="F18" s="243"/>
      <c r="G18" s="243"/>
      <c r="H18" s="243"/>
      <c r="I18" s="243"/>
      <c r="J18" s="244"/>
      <c r="X18" s="72">
        <v>20</v>
      </c>
    </row>
    <row r="19" spans="1:34" ht="15" x14ac:dyDescent="0.25">
      <c r="A19" s="42" t="s">
        <v>9</v>
      </c>
      <c r="B19" s="125" t="s">
        <v>54</v>
      </c>
      <c r="C19" s="126" t="s">
        <v>59</v>
      </c>
      <c r="D19" s="67" t="s">
        <v>23</v>
      </c>
      <c r="E19" s="83"/>
      <c r="F19" s="81">
        <v>33</v>
      </c>
      <c r="G19" s="69"/>
      <c r="H19" s="69"/>
      <c r="I19" s="70">
        <v>36.5</v>
      </c>
      <c r="J19" s="71">
        <f t="shared" ref="J19:J26" si="1">(I19*G19)+(H19*10)</f>
        <v>0</v>
      </c>
      <c r="X19" s="2">
        <v>22</v>
      </c>
    </row>
    <row r="20" spans="1:34" s="34" customFormat="1" ht="24.75" customHeight="1" thickBot="1" x14ac:dyDescent="0.3">
      <c r="A20" s="17" t="s">
        <v>9</v>
      </c>
      <c r="B20" s="25" t="s">
        <v>54</v>
      </c>
      <c r="C20" s="56" t="s">
        <v>59</v>
      </c>
      <c r="D20" s="21" t="s">
        <v>24</v>
      </c>
      <c r="E20" s="49"/>
      <c r="F20" s="22">
        <v>33</v>
      </c>
      <c r="G20" s="49"/>
      <c r="H20" s="50"/>
      <c r="I20" s="23">
        <v>36.5</v>
      </c>
      <c r="J20" s="24">
        <f t="shared" si="1"/>
        <v>0</v>
      </c>
      <c r="X20" s="34">
        <v>24</v>
      </c>
      <c r="AH20" s="35"/>
    </row>
    <row r="21" spans="1:34" s="11" customFormat="1" ht="16.8" x14ac:dyDescent="0.25">
      <c r="A21" s="130" t="s">
        <v>9</v>
      </c>
      <c r="B21" s="196" t="s">
        <v>85</v>
      </c>
      <c r="C21" s="197" t="s">
        <v>59</v>
      </c>
      <c r="D21" s="131" t="s">
        <v>23</v>
      </c>
      <c r="E21" s="225"/>
      <c r="F21" s="223">
        <v>33</v>
      </c>
      <c r="G21" s="132"/>
      <c r="H21" s="132"/>
      <c r="I21" s="133">
        <v>40.15</v>
      </c>
      <c r="J21" s="134">
        <f t="shared" si="1"/>
        <v>0</v>
      </c>
      <c r="X21" s="11">
        <v>26</v>
      </c>
    </row>
    <row r="22" spans="1:34" ht="15.6" thickBot="1" x14ac:dyDescent="0.3">
      <c r="A22" s="163" t="s">
        <v>9</v>
      </c>
      <c r="B22" s="230" t="s">
        <v>84</v>
      </c>
      <c r="C22" s="231" t="s">
        <v>59</v>
      </c>
      <c r="D22" s="166" t="s">
        <v>24</v>
      </c>
      <c r="E22" s="167"/>
      <c r="F22" s="166">
        <v>33</v>
      </c>
      <c r="G22" s="167"/>
      <c r="H22" s="167"/>
      <c r="I22" s="198">
        <v>40.15</v>
      </c>
      <c r="J22" s="169">
        <f t="shared" si="1"/>
        <v>0</v>
      </c>
    </row>
    <row r="23" spans="1:34" ht="15" x14ac:dyDescent="0.25">
      <c r="A23" s="42" t="s">
        <v>87</v>
      </c>
      <c r="B23" s="65" t="s">
        <v>19</v>
      </c>
      <c r="C23" s="66" t="s">
        <v>59</v>
      </c>
      <c r="D23" s="67" t="s">
        <v>23</v>
      </c>
      <c r="E23" s="69"/>
      <c r="F23" s="67">
        <v>33</v>
      </c>
      <c r="G23" s="69"/>
      <c r="H23" s="69"/>
      <c r="I23" s="70">
        <v>42.5</v>
      </c>
      <c r="J23" s="71">
        <f t="shared" si="1"/>
        <v>0</v>
      </c>
    </row>
    <row r="24" spans="1:34" ht="15.6" thickBot="1" x14ac:dyDescent="0.3">
      <c r="A24" s="91" t="s">
        <v>87</v>
      </c>
      <c r="B24" s="92" t="s">
        <v>19</v>
      </c>
      <c r="C24" s="93" t="s">
        <v>59</v>
      </c>
      <c r="D24" s="94" t="s">
        <v>24</v>
      </c>
      <c r="E24" s="95"/>
      <c r="F24" s="94">
        <v>33</v>
      </c>
      <c r="G24" s="95"/>
      <c r="H24" s="95"/>
      <c r="I24" s="96">
        <v>42.5</v>
      </c>
      <c r="J24" s="97">
        <f t="shared" si="1"/>
        <v>0</v>
      </c>
    </row>
    <row r="25" spans="1:34" ht="15.6" thickTop="1" x14ac:dyDescent="0.25">
      <c r="A25" s="130" t="s">
        <v>87</v>
      </c>
      <c r="B25" s="148" t="s">
        <v>83</v>
      </c>
      <c r="C25" s="149" t="s">
        <v>59</v>
      </c>
      <c r="D25" s="131" t="s">
        <v>23</v>
      </c>
      <c r="E25" s="132"/>
      <c r="F25" s="131">
        <v>33</v>
      </c>
      <c r="G25" s="132"/>
      <c r="H25" s="132"/>
      <c r="I25" s="133">
        <v>46.75</v>
      </c>
      <c r="J25" s="134">
        <f t="shared" si="1"/>
        <v>0</v>
      </c>
    </row>
    <row r="26" spans="1:34" ht="15.6" thickBot="1" x14ac:dyDescent="0.3">
      <c r="A26" s="213" t="s">
        <v>87</v>
      </c>
      <c r="B26" s="232" t="s">
        <v>83</v>
      </c>
      <c r="C26" s="233" t="s">
        <v>59</v>
      </c>
      <c r="D26" s="216" t="s">
        <v>24</v>
      </c>
      <c r="E26" s="217"/>
      <c r="F26" s="216">
        <v>33</v>
      </c>
      <c r="G26" s="217"/>
      <c r="H26" s="217"/>
      <c r="I26" s="218">
        <v>46.75</v>
      </c>
      <c r="J26" s="234">
        <f t="shared" si="1"/>
        <v>0</v>
      </c>
    </row>
    <row r="27" spans="1:34" ht="16.2" thickTop="1" thickBot="1" x14ac:dyDescent="0.3">
      <c r="A27" s="27"/>
      <c r="B27" s="28"/>
      <c r="C27" s="57"/>
      <c r="D27" s="27"/>
      <c r="E27" s="27"/>
      <c r="F27" s="27"/>
      <c r="G27" s="27"/>
      <c r="H27" s="29"/>
      <c r="I27" s="30"/>
      <c r="J27" s="30"/>
    </row>
    <row r="28" spans="1:34" ht="22.2" thickTop="1" thickBot="1" x14ac:dyDescent="0.4">
      <c r="A28" s="31" t="s">
        <v>3</v>
      </c>
      <c r="B28" s="32" t="s">
        <v>4</v>
      </c>
      <c r="C28" s="7"/>
      <c r="D28" s="32" t="s">
        <v>1</v>
      </c>
      <c r="E28" s="274" t="s">
        <v>34</v>
      </c>
      <c r="F28" s="275"/>
      <c r="G28" s="32" t="s">
        <v>2</v>
      </c>
      <c r="H28" s="32" t="s">
        <v>25</v>
      </c>
      <c r="I28" s="32" t="s">
        <v>5</v>
      </c>
      <c r="J28" s="33" t="s">
        <v>6</v>
      </c>
    </row>
    <row r="29" spans="1:34" ht="18.600000000000001" thickTop="1" thickBot="1" x14ac:dyDescent="0.3">
      <c r="A29" s="265" t="s">
        <v>44</v>
      </c>
      <c r="B29" s="266"/>
      <c r="C29" s="266"/>
      <c r="D29" s="266"/>
      <c r="E29" s="266"/>
      <c r="F29" s="266"/>
      <c r="G29" s="266"/>
      <c r="H29" s="266"/>
      <c r="I29" s="266"/>
      <c r="J29" s="267"/>
    </row>
    <row r="30" spans="1:34" ht="15" x14ac:dyDescent="0.25">
      <c r="A30" s="13">
        <v>97745</v>
      </c>
      <c r="B30" s="14" t="s">
        <v>20</v>
      </c>
      <c r="C30" s="54" t="s">
        <v>60</v>
      </c>
      <c r="D30" s="15" t="s">
        <v>26</v>
      </c>
      <c r="E30" s="253"/>
      <c r="F30" s="254"/>
      <c r="G30" s="47"/>
      <c r="H30" s="47"/>
      <c r="I30" s="61">
        <v>35</v>
      </c>
      <c r="J30" s="16">
        <f t="shared" ref="J30:J50" si="2">(I30*G30)+(H30*5)</f>
        <v>0</v>
      </c>
    </row>
    <row r="31" spans="1:34" ht="15" x14ac:dyDescent="0.25">
      <c r="A31" s="128">
        <v>97745</v>
      </c>
      <c r="B31" s="18" t="s">
        <v>20</v>
      </c>
      <c r="C31" s="55" t="s">
        <v>60</v>
      </c>
      <c r="D31" s="129" t="s">
        <v>27</v>
      </c>
      <c r="E31" s="276"/>
      <c r="F31" s="277"/>
      <c r="G31" s="48"/>
      <c r="H31" s="48"/>
      <c r="I31" s="62">
        <v>35</v>
      </c>
      <c r="J31" s="20">
        <f t="shared" si="2"/>
        <v>0</v>
      </c>
    </row>
    <row r="32" spans="1:34" ht="15" x14ac:dyDescent="0.25">
      <c r="A32" s="128">
        <v>97745</v>
      </c>
      <c r="B32" s="18" t="s">
        <v>20</v>
      </c>
      <c r="C32" s="55" t="s">
        <v>60</v>
      </c>
      <c r="D32" s="129" t="s">
        <v>24</v>
      </c>
      <c r="E32" s="276"/>
      <c r="F32" s="277"/>
      <c r="G32" s="48"/>
      <c r="H32" s="48"/>
      <c r="I32" s="62">
        <v>35</v>
      </c>
      <c r="J32" s="20">
        <f t="shared" si="2"/>
        <v>0</v>
      </c>
    </row>
    <row r="33" spans="1:35" ht="15" x14ac:dyDescent="0.25">
      <c r="A33" s="135">
        <v>97745</v>
      </c>
      <c r="B33" s="136" t="s">
        <v>73</v>
      </c>
      <c r="C33" s="137" t="s">
        <v>60</v>
      </c>
      <c r="D33" s="138" t="s">
        <v>26</v>
      </c>
      <c r="E33" s="236"/>
      <c r="F33" s="237"/>
      <c r="G33" s="139"/>
      <c r="H33" s="139"/>
      <c r="I33" s="150">
        <v>38.5</v>
      </c>
      <c r="J33" s="141">
        <f t="shared" ref="J33:J35" si="3">(I33*G33)+(H33*5)</f>
        <v>0</v>
      </c>
    </row>
    <row r="34" spans="1:35" s="104" customFormat="1" ht="15" x14ac:dyDescent="0.25">
      <c r="A34" s="135">
        <v>97745</v>
      </c>
      <c r="B34" s="136" t="s">
        <v>73</v>
      </c>
      <c r="C34" s="137" t="s">
        <v>60</v>
      </c>
      <c r="D34" s="138" t="s">
        <v>27</v>
      </c>
      <c r="E34" s="236"/>
      <c r="F34" s="237"/>
      <c r="G34" s="139"/>
      <c r="H34" s="139"/>
      <c r="I34" s="150">
        <v>38.5</v>
      </c>
      <c r="J34" s="141">
        <f t="shared" si="3"/>
        <v>0</v>
      </c>
    </row>
    <row r="35" spans="1:35" s="104" customFormat="1" ht="15.6" thickBot="1" x14ac:dyDescent="0.3">
      <c r="A35" s="151">
        <v>97745</v>
      </c>
      <c r="B35" s="152" t="s">
        <v>73</v>
      </c>
      <c r="C35" s="153" t="s">
        <v>60</v>
      </c>
      <c r="D35" s="154" t="s">
        <v>24</v>
      </c>
      <c r="E35" s="249"/>
      <c r="F35" s="250"/>
      <c r="G35" s="155"/>
      <c r="H35" s="155"/>
      <c r="I35" s="156">
        <v>38.5</v>
      </c>
      <c r="J35" s="157">
        <f t="shared" si="3"/>
        <v>0</v>
      </c>
    </row>
    <row r="36" spans="1:35" s="104" customFormat="1" ht="15" x14ac:dyDescent="0.25">
      <c r="A36" s="37">
        <v>97744</v>
      </c>
      <c r="B36" s="38" t="s">
        <v>21</v>
      </c>
      <c r="C36" s="58" t="s">
        <v>60</v>
      </c>
      <c r="D36" s="39" t="s">
        <v>26</v>
      </c>
      <c r="E36" s="278"/>
      <c r="F36" s="279"/>
      <c r="G36" s="51"/>
      <c r="H36" s="51"/>
      <c r="I36" s="63">
        <v>37</v>
      </c>
      <c r="J36" s="40">
        <f t="shared" si="2"/>
        <v>0</v>
      </c>
    </row>
    <row r="37" spans="1:35" s="104" customFormat="1" ht="15" x14ac:dyDescent="0.25">
      <c r="A37" s="36">
        <v>97744</v>
      </c>
      <c r="B37" s="18" t="s">
        <v>21</v>
      </c>
      <c r="C37" s="55" t="s">
        <v>60</v>
      </c>
      <c r="D37" s="19" t="s">
        <v>27</v>
      </c>
      <c r="E37" s="276"/>
      <c r="F37" s="277"/>
      <c r="G37" s="48"/>
      <c r="H37" s="48"/>
      <c r="I37" s="62">
        <v>37</v>
      </c>
      <c r="J37" s="20">
        <f t="shared" si="2"/>
        <v>0</v>
      </c>
    </row>
    <row r="38" spans="1:35" s="104" customFormat="1" ht="15" x14ac:dyDescent="0.25">
      <c r="A38" s="17">
        <v>97744</v>
      </c>
      <c r="B38" s="41" t="s">
        <v>21</v>
      </c>
      <c r="C38" s="59" t="s">
        <v>60</v>
      </c>
      <c r="D38" s="21" t="s">
        <v>24</v>
      </c>
      <c r="E38" s="299"/>
      <c r="F38" s="300"/>
      <c r="G38" s="49"/>
      <c r="H38" s="49"/>
      <c r="I38" s="64">
        <v>37</v>
      </c>
      <c r="J38" s="24">
        <f t="shared" si="2"/>
        <v>0</v>
      </c>
    </row>
    <row r="39" spans="1:35" s="104" customFormat="1" ht="15" x14ac:dyDescent="0.25">
      <c r="A39" s="158">
        <v>97744</v>
      </c>
      <c r="B39" s="142" t="s">
        <v>74</v>
      </c>
      <c r="C39" s="159" t="s">
        <v>60</v>
      </c>
      <c r="D39" s="160" t="s">
        <v>26</v>
      </c>
      <c r="E39" s="236"/>
      <c r="F39" s="237"/>
      <c r="G39" s="139"/>
      <c r="H39" s="139"/>
      <c r="I39" s="150">
        <v>40.700000000000003</v>
      </c>
      <c r="J39" s="141">
        <f t="shared" ref="J39:J41" si="4">(I39*G39)+(H39*5)</f>
        <v>0</v>
      </c>
    </row>
    <row r="40" spans="1:35" s="104" customFormat="1" ht="15" x14ac:dyDescent="0.25">
      <c r="A40" s="135">
        <v>97744</v>
      </c>
      <c r="B40" s="136" t="s">
        <v>74</v>
      </c>
      <c r="C40" s="137" t="s">
        <v>60</v>
      </c>
      <c r="D40" s="138" t="s">
        <v>27</v>
      </c>
      <c r="E40" s="236"/>
      <c r="F40" s="237"/>
      <c r="G40" s="139"/>
      <c r="H40" s="139"/>
      <c r="I40" s="150">
        <v>40.700000000000003</v>
      </c>
      <c r="J40" s="141">
        <f t="shared" si="4"/>
        <v>0</v>
      </c>
    </row>
    <row r="41" spans="1:35" s="104" customFormat="1" ht="17.399999999999999" thickBot="1" x14ac:dyDescent="0.3">
      <c r="A41" s="163">
        <v>97744</v>
      </c>
      <c r="B41" s="164" t="s">
        <v>74</v>
      </c>
      <c r="C41" s="165" t="s">
        <v>60</v>
      </c>
      <c r="D41" s="166" t="s">
        <v>24</v>
      </c>
      <c r="E41" s="236"/>
      <c r="F41" s="237"/>
      <c r="G41" s="167"/>
      <c r="H41" s="167"/>
      <c r="I41" s="168">
        <v>40.700000000000003</v>
      </c>
      <c r="J41" s="169">
        <f t="shared" si="4"/>
        <v>0</v>
      </c>
      <c r="AB41" s="118"/>
      <c r="AC41" s="118"/>
      <c r="AD41" s="118"/>
      <c r="AE41" s="118"/>
      <c r="AF41" s="118"/>
      <c r="AG41" s="118"/>
      <c r="AH41" s="118"/>
      <c r="AI41" s="118"/>
    </row>
    <row r="42" spans="1:35" s="104" customFormat="1" ht="15" x14ac:dyDescent="0.25">
      <c r="A42" s="98" t="s">
        <v>61</v>
      </c>
      <c r="B42" s="99" t="s">
        <v>20</v>
      </c>
      <c r="C42" s="100" t="s">
        <v>58</v>
      </c>
      <c r="D42" s="101" t="s">
        <v>26</v>
      </c>
      <c r="E42" s="255"/>
      <c r="F42" s="256"/>
      <c r="G42" s="69"/>
      <c r="H42" s="69"/>
      <c r="I42" s="102">
        <v>60</v>
      </c>
      <c r="J42" s="103">
        <f t="shared" si="2"/>
        <v>0</v>
      </c>
    </row>
    <row r="43" spans="1:35" s="104" customFormat="1" ht="15" x14ac:dyDescent="0.25">
      <c r="A43" s="105" t="s">
        <v>61</v>
      </c>
      <c r="B43" s="106" t="s">
        <v>20</v>
      </c>
      <c r="C43" s="107" t="s">
        <v>58</v>
      </c>
      <c r="D43" s="108" t="s">
        <v>27</v>
      </c>
      <c r="E43" s="240"/>
      <c r="F43" s="241"/>
      <c r="G43" s="78"/>
      <c r="H43" s="78"/>
      <c r="I43" s="109">
        <v>60</v>
      </c>
      <c r="J43" s="110">
        <f t="shared" si="2"/>
        <v>0</v>
      </c>
    </row>
    <row r="44" spans="1:35" s="104" customFormat="1" ht="16.8" x14ac:dyDescent="0.25">
      <c r="A44" s="105" t="s">
        <v>61</v>
      </c>
      <c r="B44" s="106" t="s">
        <v>20</v>
      </c>
      <c r="C44" s="107" t="s">
        <v>58</v>
      </c>
      <c r="D44" s="108" t="s">
        <v>24</v>
      </c>
      <c r="E44" s="240"/>
      <c r="F44" s="241"/>
      <c r="G44" s="78"/>
      <c r="H44" s="78"/>
      <c r="I44" s="109">
        <v>60</v>
      </c>
      <c r="J44" s="110">
        <f t="shared" si="2"/>
        <v>0</v>
      </c>
      <c r="AB44" s="118"/>
      <c r="AC44" s="118"/>
      <c r="AD44" s="118"/>
      <c r="AE44" s="118"/>
      <c r="AF44" s="118"/>
      <c r="AG44" s="118"/>
      <c r="AH44" s="118"/>
      <c r="AI44" s="118"/>
    </row>
    <row r="45" spans="1:35" s="104" customFormat="1" ht="15" x14ac:dyDescent="0.25">
      <c r="A45" s="170" t="s">
        <v>61</v>
      </c>
      <c r="B45" s="171" t="s">
        <v>75</v>
      </c>
      <c r="C45" s="172" t="s">
        <v>58</v>
      </c>
      <c r="D45" s="173" t="s">
        <v>26</v>
      </c>
      <c r="E45" s="236"/>
      <c r="F45" s="237"/>
      <c r="G45" s="139"/>
      <c r="H45" s="139"/>
      <c r="I45" s="150">
        <v>66</v>
      </c>
      <c r="J45" s="174">
        <f t="shared" ref="J45:J47" si="5">(I45*G45)+(H45*5)</f>
        <v>0</v>
      </c>
    </row>
    <row r="46" spans="1:35" s="11" customFormat="1" ht="16.8" x14ac:dyDescent="0.25">
      <c r="A46" s="170" t="s">
        <v>61</v>
      </c>
      <c r="B46" s="171" t="s">
        <v>75</v>
      </c>
      <c r="C46" s="172" t="s">
        <v>58</v>
      </c>
      <c r="D46" s="173" t="s">
        <v>27</v>
      </c>
      <c r="E46" s="236"/>
      <c r="F46" s="237"/>
      <c r="G46" s="139"/>
      <c r="H46" s="139"/>
      <c r="I46" s="150">
        <v>66</v>
      </c>
      <c r="J46" s="174">
        <f t="shared" si="5"/>
        <v>0</v>
      </c>
    </row>
    <row r="47" spans="1:35" ht="15.6" thickBot="1" x14ac:dyDescent="0.3">
      <c r="A47" s="175" t="s">
        <v>61</v>
      </c>
      <c r="B47" s="176" t="s">
        <v>75</v>
      </c>
      <c r="C47" s="177" t="s">
        <v>58</v>
      </c>
      <c r="D47" s="178" t="s">
        <v>24</v>
      </c>
      <c r="E47" s="249"/>
      <c r="F47" s="250"/>
      <c r="G47" s="155"/>
      <c r="H47" s="155"/>
      <c r="I47" s="156">
        <v>66</v>
      </c>
      <c r="J47" s="179">
        <f t="shared" si="5"/>
        <v>0</v>
      </c>
    </row>
    <row r="48" spans="1:35" ht="15" x14ac:dyDescent="0.25">
      <c r="A48" s="111" t="s">
        <v>62</v>
      </c>
      <c r="B48" s="112" t="s">
        <v>21</v>
      </c>
      <c r="C48" s="113" t="s">
        <v>58</v>
      </c>
      <c r="D48" s="114" t="s">
        <v>26</v>
      </c>
      <c r="E48" s="257"/>
      <c r="F48" s="258"/>
      <c r="G48" s="115"/>
      <c r="H48" s="115"/>
      <c r="I48" s="116">
        <v>62</v>
      </c>
      <c r="J48" s="117">
        <f t="shared" si="2"/>
        <v>0</v>
      </c>
    </row>
    <row r="49" spans="1:35" ht="15" x14ac:dyDescent="0.25">
      <c r="A49" s="105" t="s">
        <v>62</v>
      </c>
      <c r="B49" s="106" t="s">
        <v>21</v>
      </c>
      <c r="C49" s="107" t="s">
        <v>58</v>
      </c>
      <c r="D49" s="108" t="s">
        <v>27</v>
      </c>
      <c r="E49" s="240"/>
      <c r="F49" s="241"/>
      <c r="G49" s="78"/>
      <c r="H49" s="78"/>
      <c r="I49" s="109">
        <v>62</v>
      </c>
      <c r="J49" s="110">
        <f t="shared" si="2"/>
        <v>0</v>
      </c>
    </row>
    <row r="50" spans="1:35" ht="15" x14ac:dyDescent="0.25">
      <c r="A50" s="119" t="s">
        <v>62</v>
      </c>
      <c r="B50" s="120" t="s">
        <v>21</v>
      </c>
      <c r="C50" s="121" t="s">
        <v>58</v>
      </c>
      <c r="D50" s="122" t="s">
        <v>24</v>
      </c>
      <c r="E50" s="259"/>
      <c r="F50" s="260"/>
      <c r="G50" s="50"/>
      <c r="H50" s="50"/>
      <c r="I50" s="123">
        <v>62</v>
      </c>
      <c r="J50" s="124">
        <f t="shared" si="2"/>
        <v>0</v>
      </c>
    </row>
    <row r="51" spans="1:35" ht="15" x14ac:dyDescent="0.25">
      <c r="A51" s="180" t="s">
        <v>62</v>
      </c>
      <c r="B51" s="181" t="s">
        <v>74</v>
      </c>
      <c r="C51" s="182" t="s">
        <v>58</v>
      </c>
      <c r="D51" s="183" t="s">
        <v>26</v>
      </c>
      <c r="E51" s="251"/>
      <c r="F51" s="252"/>
      <c r="G51" s="161"/>
      <c r="H51" s="161"/>
      <c r="I51" s="162">
        <v>68.2</v>
      </c>
      <c r="J51" s="184">
        <f t="shared" ref="J51:J53" si="6">(I51*G51)+(H51*5)</f>
        <v>0</v>
      </c>
    </row>
    <row r="52" spans="1:35" ht="15" x14ac:dyDescent="0.25">
      <c r="A52" s="170" t="s">
        <v>62</v>
      </c>
      <c r="B52" s="171" t="s">
        <v>74</v>
      </c>
      <c r="C52" s="172" t="s">
        <v>58</v>
      </c>
      <c r="D52" s="173" t="s">
        <v>27</v>
      </c>
      <c r="E52" s="236"/>
      <c r="F52" s="237"/>
      <c r="G52" s="139"/>
      <c r="H52" s="139"/>
      <c r="I52" s="150">
        <v>68.2</v>
      </c>
      <c r="J52" s="174">
        <f t="shared" si="6"/>
        <v>0</v>
      </c>
    </row>
    <row r="53" spans="1:35" s="104" customFormat="1" ht="15.6" thickBot="1" x14ac:dyDescent="0.3">
      <c r="A53" s="185" t="s">
        <v>62</v>
      </c>
      <c r="B53" s="186" t="s">
        <v>74</v>
      </c>
      <c r="C53" s="187" t="s">
        <v>58</v>
      </c>
      <c r="D53" s="188" t="s">
        <v>24</v>
      </c>
      <c r="E53" s="247"/>
      <c r="F53" s="248"/>
      <c r="G53" s="167"/>
      <c r="H53" s="167"/>
      <c r="I53" s="168">
        <v>68.2</v>
      </c>
      <c r="J53" s="189">
        <f t="shared" si="6"/>
        <v>0</v>
      </c>
    </row>
    <row r="54" spans="1:35" s="104" customFormat="1" ht="18.600000000000001" thickTop="1" thickBot="1" x14ac:dyDescent="0.3">
      <c r="A54" s="242" t="s">
        <v>45</v>
      </c>
      <c r="B54" s="243"/>
      <c r="C54" s="243"/>
      <c r="D54" s="243"/>
      <c r="E54" s="243"/>
      <c r="F54" s="243"/>
      <c r="G54" s="243"/>
      <c r="H54" s="243"/>
      <c r="I54" s="243"/>
      <c r="J54" s="244"/>
      <c r="AB54" s="118"/>
      <c r="AC54" s="118"/>
      <c r="AD54" s="118"/>
      <c r="AE54" s="118"/>
      <c r="AF54" s="118"/>
      <c r="AG54" s="118"/>
      <c r="AH54" s="118"/>
      <c r="AI54" s="118"/>
    </row>
    <row r="55" spans="1:35" s="104" customFormat="1" ht="15" x14ac:dyDescent="0.25">
      <c r="A55" s="42" t="s">
        <v>18</v>
      </c>
      <c r="B55" s="14" t="s">
        <v>22</v>
      </c>
      <c r="C55" s="54" t="s">
        <v>64</v>
      </c>
      <c r="D55" s="15" t="s">
        <v>26</v>
      </c>
      <c r="E55" s="253"/>
      <c r="F55" s="254"/>
      <c r="G55" s="47"/>
      <c r="H55" s="47"/>
      <c r="I55" s="61">
        <v>19.95</v>
      </c>
      <c r="J55" s="16">
        <f t="shared" ref="J55:J66" si="7">(I55*G55)+(H55*5)</f>
        <v>0</v>
      </c>
    </row>
    <row r="56" spans="1:35" s="104" customFormat="1" ht="15" x14ac:dyDescent="0.25">
      <c r="A56" s="43" t="s">
        <v>18</v>
      </c>
      <c r="B56" s="18" t="s">
        <v>22</v>
      </c>
      <c r="C56" s="55" t="s">
        <v>64</v>
      </c>
      <c r="D56" s="129" t="s">
        <v>27</v>
      </c>
      <c r="E56" s="276"/>
      <c r="F56" s="277"/>
      <c r="G56" s="48"/>
      <c r="H56" s="48"/>
      <c r="I56" s="62">
        <v>19.95</v>
      </c>
      <c r="J56" s="20">
        <f t="shared" si="7"/>
        <v>0</v>
      </c>
    </row>
    <row r="57" spans="1:35" s="104" customFormat="1" ht="16.8" x14ac:dyDescent="0.25">
      <c r="A57" s="43" t="s">
        <v>18</v>
      </c>
      <c r="B57" s="18" t="s">
        <v>22</v>
      </c>
      <c r="C57" s="55" t="s">
        <v>64</v>
      </c>
      <c r="D57" s="129" t="s">
        <v>24</v>
      </c>
      <c r="E57" s="276"/>
      <c r="F57" s="277"/>
      <c r="G57" s="48"/>
      <c r="H57" s="48"/>
      <c r="I57" s="62">
        <v>19.95</v>
      </c>
      <c r="J57" s="20">
        <f t="shared" si="7"/>
        <v>0</v>
      </c>
      <c r="AB57" s="118"/>
      <c r="AC57" s="118"/>
      <c r="AD57" s="118"/>
      <c r="AE57" s="118"/>
      <c r="AF57" s="118"/>
      <c r="AG57" s="118"/>
      <c r="AH57" s="118"/>
      <c r="AI57" s="118"/>
    </row>
    <row r="58" spans="1:35" s="104" customFormat="1" ht="15" x14ac:dyDescent="0.25">
      <c r="A58" s="135" t="s">
        <v>18</v>
      </c>
      <c r="B58" s="136" t="s">
        <v>76</v>
      </c>
      <c r="C58" s="137" t="s">
        <v>64</v>
      </c>
      <c r="D58" s="138" t="s">
        <v>26</v>
      </c>
      <c r="E58" s="236"/>
      <c r="F58" s="237"/>
      <c r="G58" s="139"/>
      <c r="H58" s="139"/>
      <c r="I58" s="150">
        <v>21.95</v>
      </c>
      <c r="J58" s="141">
        <f t="shared" si="7"/>
        <v>0</v>
      </c>
    </row>
    <row r="59" spans="1:35" s="11" customFormat="1" ht="16.8" x14ac:dyDescent="0.25">
      <c r="A59" s="135" t="s">
        <v>18</v>
      </c>
      <c r="B59" s="136" t="s">
        <v>76</v>
      </c>
      <c r="C59" s="137" t="s">
        <v>64</v>
      </c>
      <c r="D59" s="138" t="s">
        <v>27</v>
      </c>
      <c r="E59" s="236"/>
      <c r="F59" s="237"/>
      <c r="G59" s="139"/>
      <c r="H59" s="139"/>
      <c r="I59" s="150">
        <v>21.95</v>
      </c>
      <c r="J59" s="141">
        <f t="shared" si="7"/>
        <v>0</v>
      </c>
    </row>
    <row r="60" spans="1:35" ht="15.6" thickBot="1" x14ac:dyDescent="0.3">
      <c r="A60" s="163" t="s">
        <v>18</v>
      </c>
      <c r="B60" s="164" t="s">
        <v>76</v>
      </c>
      <c r="C60" s="165" t="s">
        <v>64</v>
      </c>
      <c r="D60" s="166" t="s">
        <v>24</v>
      </c>
      <c r="E60" s="236"/>
      <c r="F60" s="237"/>
      <c r="G60" s="167"/>
      <c r="H60" s="167"/>
      <c r="I60" s="168">
        <v>21.95</v>
      </c>
      <c r="J60" s="169">
        <f t="shared" si="7"/>
        <v>0</v>
      </c>
    </row>
    <row r="61" spans="1:35" ht="15" x14ac:dyDescent="0.25">
      <c r="A61" s="98" t="s">
        <v>69</v>
      </c>
      <c r="B61" s="99" t="s">
        <v>22</v>
      </c>
      <c r="C61" s="100" t="s">
        <v>63</v>
      </c>
      <c r="D61" s="101" t="s">
        <v>26</v>
      </c>
      <c r="E61" s="255"/>
      <c r="F61" s="256"/>
      <c r="G61" s="69"/>
      <c r="H61" s="127"/>
      <c r="I61" s="102">
        <v>30</v>
      </c>
      <c r="J61" s="16">
        <f t="shared" si="7"/>
        <v>0</v>
      </c>
    </row>
    <row r="62" spans="1:35" ht="15" x14ac:dyDescent="0.25">
      <c r="A62" s="105" t="s">
        <v>69</v>
      </c>
      <c r="B62" s="106" t="s">
        <v>22</v>
      </c>
      <c r="C62" s="107" t="s">
        <v>63</v>
      </c>
      <c r="D62" s="108" t="s">
        <v>27</v>
      </c>
      <c r="E62" s="240"/>
      <c r="F62" s="241"/>
      <c r="G62" s="78"/>
      <c r="H62" s="78"/>
      <c r="I62" s="109">
        <v>30</v>
      </c>
      <c r="J62" s="20">
        <f t="shared" si="7"/>
        <v>0</v>
      </c>
    </row>
    <row r="63" spans="1:35" ht="15" x14ac:dyDescent="0.25">
      <c r="A63" s="105" t="s">
        <v>69</v>
      </c>
      <c r="B63" s="106" t="s">
        <v>22</v>
      </c>
      <c r="C63" s="107" t="s">
        <v>63</v>
      </c>
      <c r="D63" s="108" t="s">
        <v>24</v>
      </c>
      <c r="E63" s="240"/>
      <c r="F63" s="241"/>
      <c r="G63" s="78"/>
      <c r="H63" s="78"/>
      <c r="I63" s="109">
        <v>30</v>
      </c>
      <c r="J63" s="110">
        <f t="shared" si="7"/>
        <v>0</v>
      </c>
    </row>
    <row r="64" spans="1:35" ht="15" x14ac:dyDescent="0.25">
      <c r="A64" s="170" t="s">
        <v>69</v>
      </c>
      <c r="B64" s="171" t="s">
        <v>76</v>
      </c>
      <c r="C64" s="172" t="s">
        <v>63</v>
      </c>
      <c r="D64" s="173" t="s">
        <v>26</v>
      </c>
      <c r="E64" s="236"/>
      <c r="F64" s="237"/>
      <c r="G64" s="139"/>
      <c r="H64" s="206"/>
      <c r="I64" s="150">
        <v>33</v>
      </c>
      <c r="J64" s="141">
        <f t="shared" si="7"/>
        <v>0</v>
      </c>
    </row>
    <row r="65" spans="1:35" ht="15" x14ac:dyDescent="0.25">
      <c r="A65" s="170" t="s">
        <v>69</v>
      </c>
      <c r="B65" s="171" t="s">
        <v>76</v>
      </c>
      <c r="C65" s="172" t="s">
        <v>63</v>
      </c>
      <c r="D65" s="173" t="s">
        <v>27</v>
      </c>
      <c r="E65" s="236"/>
      <c r="F65" s="237"/>
      <c r="G65" s="139"/>
      <c r="H65" s="139"/>
      <c r="I65" s="150">
        <v>33</v>
      </c>
      <c r="J65" s="141">
        <f t="shared" si="7"/>
        <v>0</v>
      </c>
    </row>
    <row r="66" spans="1:35" s="104" customFormat="1" ht="15.6" thickBot="1" x14ac:dyDescent="0.3">
      <c r="A66" s="190" t="s">
        <v>69</v>
      </c>
      <c r="B66" s="191" t="s">
        <v>76</v>
      </c>
      <c r="C66" s="192" t="s">
        <v>63</v>
      </c>
      <c r="D66" s="193" t="s">
        <v>24</v>
      </c>
      <c r="E66" s="245"/>
      <c r="F66" s="246"/>
      <c r="G66" s="144"/>
      <c r="H66" s="144"/>
      <c r="I66" s="194">
        <v>33</v>
      </c>
      <c r="J66" s="195">
        <f t="shared" si="7"/>
        <v>0</v>
      </c>
    </row>
    <row r="67" spans="1:35" s="104" customFormat="1" ht="18.600000000000001" thickTop="1" thickBot="1" x14ac:dyDescent="0.3">
      <c r="A67" s="242" t="s">
        <v>55</v>
      </c>
      <c r="B67" s="243"/>
      <c r="C67" s="243"/>
      <c r="D67" s="243"/>
      <c r="E67" s="243"/>
      <c r="F67" s="243"/>
      <c r="G67" s="243"/>
      <c r="H67" s="243"/>
      <c r="I67" s="243"/>
      <c r="J67" s="244"/>
    </row>
    <row r="68" spans="1:35" s="104" customFormat="1" ht="15" x14ac:dyDescent="0.25">
      <c r="A68" s="42" t="s">
        <v>17</v>
      </c>
      <c r="B68" s="146" t="s">
        <v>56</v>
      </c>
      <c r="C68" s="147" t="s">
        <v>58</v>
      </c>
      <c r="D68" s="67" t="s">
        <v>28</v>
      </c>
      <c r="E68" s="285"/>
      <c r="F68" s="286"/>
      <c r="G68" s="69"/>
      <c r="H68" s="69"/>
      <c r="I68" s="70">
        <v>89.95</v>
      </c>
      <c r="J68" s="71">
        <f t="shared" ref="J68:J82" si="8">(I68*G68)+(H68*5)</f>
        <v>0</v>
      </c>
    </row>
    <row r="69" spans="1:35" s="104" customFormat="1" ht="15" x14ac:dyDescent="0.25">
      <c r="A69" s="43" t="s">
        <v>17</v>
      </c>
      <c r="B69" s="74" t="s">
        <v>56</v>
      </c>
      <c r="C69" s="75" t="s">
        <v>58</v>
      </c>
      <c r="D69" s="76" t="s">
        <v>29</v>
      </c>
      <c r="E69" s="240"/>
      <c r="F69" s="241"/>
      <c r="G69" s="78"/>
      <c r="H69" s="78"/>
      <c r="I69" s="79">
        <v>89.95</v>
      </c>
      <c r="J69" s="80">
        <f t="shared" si="8"/>
        <v>0</v>
      </c>
    </row>
    <row r="70" spans="1:35" s="104" customFormat="1" ht="15" x14ac:dyDescent="0.25">
      <c r="A70" s="44" t="s">
        <v>17</v>
      </c>
      <c r="B70" s="86" t="s">
        <v>56</v>
      </c>
      <c r="C70" s="87" t="s">
        <v>58</v>
      </c>
      <c r="D70" s="22" t="s">
        <v>30</v>
      </c>
      <c r="E70" s="287"/>
      <c r="F70" s="288"/>
      <c r="G70" s="50"/>
      <c r="H70" s="50"/>
      <c r="I70" s="89">
        <v>89.95</v>
      </c>
      <c r="J70" s="90">
        <f t="shared" si="8"/>
        <v>0</v>
      </c>
    </row>
    <row r="71" spans="1:35" s="104" customFormat="1" ht="15" x14ac:dyDescent="0.25">
      <c r="A71" s="135" t="s">
        <v>17</v>
      </c>
      <c r="B71" s="136" t="s">
        <v>77</v>
      </c>
      <c r="C71" s="137" t="s">
        <v>58</v>
      </c>
      <c r="D71" s="138" t="s">
        <v>28</v>
      </c>
      <c r="E71" s="236"/>
      <c r="F71" s="237"/>
      <c r="G71" s="139"/>
      <c r="H71" s="139"/>
      <c r="I71" s="140">
        <v>98.95</v>
      </c>
      <c r="J71" s="141">
        <f t="shared" ref="J71:J73" si="9">(I71*G71)+(H71*5)</f>
        <v>0</v>
      </c>
    </row>
    <row r="72" spans="1:35" s="104" customFormat="1" ht="15" x14ac:dyDescent="0.25">
      <c r="A72" s="135" t="s">
        <v>17</v>
      </c>
      <c r="B72" s="136" t="s">
        <v>77</v>
      </c>
      <c r="C72" s="137" t="s">
        <v>58</v>
      </c>
      <c r="D72" s="138" t="s">
        <v>29</v>
      </c>
      <c r="E72" s="236"/>
      <c r="F72" s="237"/>
      <c r="G72" s="139"/>
      <c r="H72" s="139"/>
      <c r="I72" s="140">
        <v>98.95</v>
      </c>
      <c r="J72" s="141">
        <f t="shared" si="9"/>
        <v>0</v>
      </c>
    </row>
    <row r="73" spans="1:35" s="104" customFormat="1" ht="17.399999999999999" thickBot="1" x14ac:dyDescent="0.3">
      <c r="A73" s="163" t="s">
        <v>17</v>
      </c>
      <c r="B73" s="164" t="s">
        <v>77</v>
      </c>
      <c r="C73" s="165" t="s">
        <v>58</v>
      </c>
      <c r="D73" s="166" t="s">
        <v>30</v>
      </c>
      <c r="E73" s="247"/>
      <c r="F73" s="248"/>
      <c r="G73" s="167"/>
      <c r="H73" s="167"/>
      <c r="I73" s="198">
        <v>98.95</v>
      </c>
      <c r="J73" s="169">
        <f t="shared" si="9"/>
        <v>0</v>
      </c>
      <c r="AB73" s="118"/>
      <c r="AC73" s="118"/>
      <c r="AD73" s="118"/>
      <c r="AE73" s="118"/>
      <c r="AF73" s="118"/>
      <c r="AG73" s="118"/>
      <c r="AH73" s="118"/>
      <c r="AI73" s="118"/>
    </row>
    <row r="74" spans="1:35" s="104" customFormat="1" ht="15.6" thickTop="1" x14ac:dyDescent="0.25">
      <c r="A74" s="199">
        <v>2261501</v>
      </c>
      <c r="B74" s="200" t="s">
        <v>65</v>
      </c>
      <c r="C74" s="201" t="s">
        <v>66</v>
      </c>
      <c r="D74" s="202" t="s">
        <v>28</v>
      </c>
      <c r="E74" s="238"/>
      <c r="F74" s="239"/>
      <c r="G74" s="203"/>
      <c r="H74" s="203"/>
      <c r="I74" s="204">
        <v>45</v>
      </c>
      <c r="J74" s="205">
        <f t="shared" si="8"/>
        <v>0</v>
      </c>
    </row>
    <row r="75" spans="1:35" s="104" customFormat="1" ht="15" x14ac:dyDescent="0.25">
      <c r="A75" s="105">
        <v>2261501</v>
      </c>
      <c r="B75" s="106" t="s">
        <v>65</v>
      </c>
      <c r="C75" s="107" t="s">
        <v>66</v>
      </c>
      <c r="D75" s="108" t="s">
        <v>29</v>
      </c>
      <c r="E75" s="240"/>
      <c r="F75" s="241"/>
      <c r="G75" s="78"/>
      <c r="H75" s="78"/>
      <c r="I75" s="109">
        <v>45</v>
      </c>
      <c r="J75" s="110">
        <f t="shared" si="8"/>
        <v>0</v>
      </c>
    </row>
    <row r="76" spans="1:35" s="104" customFormat="1" ht="16.8" x14ac:dyDescent="0.25">
      <c r="A76" s="105">
        <v>2261501</v>
      </c>
      <c r="B76" s="106" t="s">
        <v>65</v>
      </c>
      <c r="C76" s="107" t="s">
        <v>66</v>
      </c>
      <c r="D76" s="108" t="s">
        <v>30</v>
      </c>
      <c r="E76" s="240"/>
      <c r="F76" s="241"/>
      <c r="G76" s="78"/>
      <c r="H76" s="78"/>
      <c r="I76" s="109">
        <v>45</v>
      </c>
      <c r="J76" s="110">
        <f t="shared" si="8"/>
        <v>0</v>
      </c>
      <c r="AB76" s="118"/>
      <c r="AC76" s="118"/>
      <c r="AD76" s="118"/>
      <c r="AE76" s="118"/>
      <c r="AF76" s="118"/>
      <c r="AG76" s="118"/>
      <c r="AH76" s="118"/>
      <c r="AI76" s="118"/>
    </row>
    <row r="77" spans="1:35" s="104" customFormat="1" ht="15" x14ac:dyDescent="0.25">
      <c r="A77" s="170">
        <v>2261501</v>
      </c>
      <c r="B77" s="171" t="s">
        <v>78</v>
      </c>
      <c r="C77" s="172" t="s">
        <v>66</v>
      </c>
      <c r="D77" s="173" t="s">
        <v>28</v>
      </c>
      <c r="E77" s="236"/>
      <c r="F77" s="237"/>
      <c r="G77" s="139"/>
      <c r="H77" s="139"/>
      <c r="I77" s="150">
        <v>49.5</v>
      </c>
      <c r="J77" s="174">
        <f t="shared" ref="J77:J79" si="10">(I77*G77)+(H77*5)</f>
        <v>0</v>
      </c>
    </row>
    <row r="78" spans="1:35" s="11" customFormat="1" ht="16.8" x14ac:dyDescent="0.25">
      <c r="A78" s="170">
        <v>2261501</v>
      </c>
      <c r="B78" s="171" t="s">
        <v>78</v>
      </c>
      <c r="C78" s="172" t="s">
        <v>66</v>
      </c>
      <c r="D78" s="173" t="s">
        <v>29</v>
      </c>
      <c r="E78" s="236"/>
      <c r="F78" s="237"/>
      <c r="G78" s="139"/>
      <c r="H78" s="139"/>
      <c r="I78" s="150">
        <v>49.5</v>
      </c>
      <c r="J78" s="174">
        <f t="shared" si="10"/>
        <v>0</v>
      </c>
    </row>
    <row r="79" spans="1:35" ht="15.6" thickBot="1" x14ac:dyDescent="0.3">
      <c r="A79" s="190">
        <v>2261501</v>
      </c>
      <c r="B79" s="191" t="s">
        <v>78</v>
      </c>
      <c r="C79" s="192" t="s">
        <v>66</v>
      </c>
      <c r="D79" s="193" t="s">
        <v>30</v>
      </c>
      <c r="E79" s="245"/>
      <c r="F79" s="246"/>
      <c r="G79" s="144"/>
      <c r="H79" s="144"/>
      <c r="I79" s="194">
        <v>49.5</v>
      </c>
      <c r="J79" s="195">
        <f t="shared" si="10"/>
        <v>0</v>
      </c>
    </row>
    <row r="80" spans="1:35" ht="15.6" thickTop="1" x14ac:dyDescent="0.25">
      <c r="A80" s="199" t="s">
        <v>68</v>
      </c>
      <c r="B80" s="200" t="s">
        <v>67</v>
      </c>
      <c r="C80" s="201" t="s">
        <v>58</v>
      </c>
      <c r="D80" s="202" t="s">
        <v>28</v>
      </c>
      <c r="E80" s="238"/>
      <c r="F80" s="239"/>
      <c r="G80" s="203"/>
      <c r="H80" s="203"/>
      <c r="I80" s="204">
        <v>49.5</v>
      </c>
      <c r="J80" s="205">
        <f t="shared" si="8"/>
        <v>0</v>
      </c>
    </row>
    <row r="81" spans="1:16" ht="15" x14ac:dyDescent="0.25">
      <c r="A81" s="105" t="s">
        <v>68</v>
      </c>
      <c r="B81" s="106" t="s">
        <v>67</v>
      </c>
      <c r="C81" s="107" t="s">
        <v>58</v>
      </c>
      <c r="D81" s="108" t="s">
        <v>29</v>
      </c>
      <c r="E81" s="240"/>
      <c r="F81" s="241"/>
      <c r="G81" s="78"/>
      <c r="H81" s="78"/>
      <c r="I81" s="109">
        <v>49.5</v>
      </c>
      <c r="J81" s="110">
        <f t="shared" si="8"/>
        <v>0</v>
      </c>
      <c r="P81" s="2">
        <f>72+82.78</f>
        <v>154.78</v>
      </c>
    </row>
    <row r="82" spans="1:16" ht="15" x14ac:dyDescent="0.25">
      <c r="A82" s="105" t="s">
        <v>68</v>
      </c>
      <c r="B82" s="106" t="s">
        <v>67</v>
      </c>
      <c r="C82" s="107" t="s">
        <v>58</v>
      </c>
      <c r="D82" s="108" t="s">
        <v>30</v>
      </c>
      <c r="E82" s="240"/>
      <c r="F82" s="241"/>
      <c r="G82" s="78"/>
      <c r="H82" s="78"/>
      <c r="I82" s="109">
        <v>49.5</v>
      </c>
      <c r="J82" s="110">
        <f t="shared" si="8"/>
        <v>0</v>
      </c>
    </row>
    <row r="83" spans="1:16" ht="15" x14ac:dyDescent="0.25">
      <c r="A83" s="170" t="s">
        <v>68</v>
      </c>
      <c r="B83" s="171" t="s">
        <v>79</v>
      </c>
      <c r="C83" s="172" t="s">
        <v>58</v>
      </c>
      <c r="D83" s="173" t="s">
        <v>28</v>
      </c>
      <c r="E83" s="236"/>
      <c r="F83" s="237"/>
      <c r="G83" s="139"/>
      <c r="H83" s="139"/>
      <c r="I83" s="150">
        <v>54.45</v>
      </c>
      <c r="J83" s="174">
        <f t="shared" ref="J83:J85" si="11">(I83*G83)+(H83*5)</f>
        <v>0</v>
      </c>
    </row>
    <row r="84" spans="1:16" ht="15" x14ac:dyDescent="0.25">
      <c r="A84" s="170" t="s">
        <v>68</v>
      </c>
      <c r="B84" s="171" t="s">
        <v>79</v>
      </c>
      <c r="C84" s="172" t="s">
        <v>58</v>
      </c>
      <c r="D84" s="173" t="s">
        <v>29</v>
      </c>
      <c r="E84" s="236"/>
      <c r="F84" s="237"/>
      <c r="G84" s="139"/>
      <c r="H84" s="139"/>
      <c r="I84" s="150">
        <v>54.45</v>
      </c>
      <c r="J84" s="174">
        <f t="shared" si="11"/>
        <v>0</v>
      </c>
    </row>
    <row r="85" spans="1:16" ht="15.6" thickBot="1" x14ac:dyDescent="0.3">
      <c r="A85" s="190" t="s">
        <v>68</v>
      </c>
      <c r="B85" s="191" t="s">
        <v>79</v>
      </c>
      <c r="C85" s="192" t="s">
        <v>58</v>
      </c>
      <c r="D85" s="193" t="s">
        <v>30</v>
      </c>
      <c r="E85" s="245"/>
      <c r="F85" s="246"/>
      <c r="G85" s="144"/>
      <c r="H85" s="144"/>
      <c r="I85" s="194">
        <v>54.45</v>
      </c>
      <c r="J85" s="195">
        <f t="shared" si="11"/>
        <v>0</v>
      </c>
    </row>
    <row r="86" spans="1:16" ht="18.600000000000001" thickTop="1" thickBot="1" x14ac:dyDescent="0.3">
      <c r="A86" s="242" t="s">
        <v>46</v>
      </c>
      <c r="B86" s="243"/>
      <c r="C86" s="243"/>
      <c r="D86" s="243"/>
      <c r="E86" s="243"/>
      <c r="F86" s="243"/>
      <c r="G86" s="243"/>
      <c r="H86" s="243"/>
      <c r="I86" s="243"/>
      <c r="J86" s="244"/>
    </row>
    <row r="87" spans="1:16" ht="15.6" thickTop="1" x14ac:dyDescent="0.25">
      <c r="A87" s="207">
        <v>78184</v>
      </c>
      <c r="B87" s="208" t="s">
        <v>31</v>
      </c>
      <c r="C87" s="209"/>
      <c r="D87" s="210" t="s">
        <v>10</v>
      </c>
      <c r="E87" s="278"/>
      <c r="F87" s="279"/>
      <c r="G87" s="211"/>
      <c r="H87" s="211"/>
      <c r="I87" s="212">
        <v>49.5</v>
      </c>
      <c r="J87" s="205">
        <f>(I87*G87)+(H87*5)</f>
        <v>0</v>
      </c>
    </row>
    <row r="88" spans="1:16" ht="15.6" thickBot="1" x14ac:dyDescent="0.3">
      <c r="A88" s="213">
        <v>78184</v>
      </c>
      <c r="B88" s="214" t="s">
        <v>80</v>
      </c>
      <c r="C88" s="215"/>
      <c r="D88" s="216" t="s">
        <v>10</v>
      </c>
      <c r="E88" s="301"/>
      <c r="F88" s="302"/>
      <c r="G88" s="217"/>
      <c r="H88" s="217"/>
      <c r="I88" s="218">
        <v>54.45</v>
      </c>
      <c r="J88" s="219">
        <f>(I88*G88)+(H88*5)</f>
        <v>0</v>
      </c>
    </row>
    <row r="89" spans="1:16" ht="16.2" thickTop="1" thickBot="1" x14ac:dyDescent="0.3">
      <c r="A89" s="298"/>
      <c r="B89" s="298"/>
      <c r="C89" s="298"/>
      <c r="D89" s="298"/>
      <c r="E89" s="298"/>
      <c r="F89" s="298"/>
      <c r="G89" s="298"/>
      <c r="H89" s="298"/>
      <c r="I89" s="298"/>
      <c r="J89" s="298"/>
    </row>
    <row r="90" spans="1:16" ht="18" thickTop="1" x14ac:dyDescent="0.3">
      <c r="A90" s="27"/>
      <c r="B90" s="45" t="s">
        <v>72</v>
      </c>
      <c r="C90" s="60"/>
      <c r="D90" s="27"/>
      <c r="E90" s="280"/>
      <c r="F90" s="281"/>
      <c r="G90" s="292" t="s">
        <v>11</v>
      </c>
      <c r="H90" s="293"/>
      <c r="I90" s="293"/>
      <c r="J90" s="46">
        <f>J10+J11+J12+J13+J14+J15+J16+J17+J19+J20+J21+J22+J23+J24+J25+J26+J30+J31+J32+J33+J34+J35+J36+J37+J38+J39+J40+J41+J42+J43+J44+J45+J46+J47+J48+J49+J50+J51+J52+J53+J55+J56+J57+J58+J59+J60+J61+J62+J63+J64+J65+J66+J68+J69+J70+J71+J72+J73+J74+J75+J76+J77+J78+J79+J80+J81+J82+J83+J84+J85+J87+J88</f>
        <v>0</v>
      </c>
    </row>
    <row r="91" spans="1:16" ht="17.399999999999999" x14ac:dyDescent="0.25">
      <c r="A91" s="4"/>
      <c r="B91" s="235" t="s">
        <v>86</v>
      </c>
      <c r="C91" s="52"/>
      <c r="D91" s="4"/>
      <c r="E91" s="4"/>
      <c r="F91" s="4"/>
      <c r="G91" s="294" t="s">
        <v>15</v>
      </c>
      <c r="H91" s="295"/>
      <c r="I91" s="295"/>
      <c r="J91" s="20">
        <f>J90*5%</f>
        <v>0</v>
      </c>
    </row>
    <row r="92" spans="1:16" ht="15" x14ac:dyDescent="0.25">
      <c r="A92" s="4"/>
      <c r="B92" s="4"/>
      <c r="C92" s="52"/>
      <c r="D92" s="4"/>
      <c r="E92" s="4"/>
      <c r="F92" s="4"/>
      <c r="G92" s="294" t="s">
        <v>16</v>
      </c>
      <c r="H92" s="295"/>
      <c r="I92" s="295"/>
      <c r="J92" s="20">
        <f>J90*9.975%</f>
        <v>0</v>
      </c>
    </row>
    <row r="93" spans="1:16" ht="15" x14ac:dyDescent="0.25">
      <c r="A93" s="4"/>
      <c r="B93" s="4"/>
      <c r="C93" s="52"/>
      <c r="D93" s="4"/>
      <c r="E93" s="4"/>
      <c r="F93" s="4"/>
      <c r="G93" s="296" t="s">
        <v>12</v>
      </c>
      <c r="H93" s="297"/>
      <c r="I93" s="297"/>
      <c r="J93" s="20">
        <f>SUM(J90:J92)</f>
        <v>0</v>
      </c>
    </row>
    <row r="94" spans="1:16" ht="15" x14ac:dyDescent="0.25">
      <c r="A94" s="1"/>
      <c r="B94" s="1"/>
      <c r="C94" s="52"/>
      <c r="D94" s="1"/>
      <c r="E94" s="1"/>
      <c r="F94" s="1"/>
      <c r="G94" s="296" t="s">
        <v>70</v>
      </c>
      <c r="H94" s="297"/>
      <c r="I94" s="297"/>
      <c r="J94" s="20">
        <v>140</v>
      </c>
    </row>
    <row r="95" spans="1:16" ht="15" x14ac:dyDescent="0.25">
      <c r="A95" s="1"/>
      <c r="B95" s="1"/>
      <c r="C95" s="52"/>
      <c r="D95" s="1"/>
      <c r="E95" s="1"/>
      <c r="F95" s="1"/>
      <c r="G95" s="289" t="s">
        <v>13</v>
      </c>
      <c r="H95" s="290"/>
      <c r="I95" s="291"/>
      <c r="J95" s="20">
        <f>J93-J94</f>
        <v>-140</v>
      </c>
    </row>
    <row r="96" spans="1:16" ht="15.6" thickBot="1" x14ac:dyDescent="0.3">
      <c r="A96" s="1"/>
      <c r="B96" s="1"/>
      <c r="C96" s="52"/>
      <c r="D96" s="1"/>
      <c r="E96" s="1"/>
      <c r="F96" s="1"/>
      <c r="G96" s="282" t="s">
        <v>14</v>
      </c>
      <c r="H96" s="283"/>
      <c r="I96" s="284"/>
      <c r="J96" s="26"/>
    </row>
    <row r="97" spans="1:10" ht="15.6" thickTop="1" x14ac:dyDescent="0.25">
      <c r="A97" s="1"/>
      <c r="B97" s="1"/>
      <c r="C97" s="52"/>
      <c r="D97" s="1"/>
      <c r="E97" s="1"/>
      <c r="F97" s="1"/>
      <c r="G97" s="1"/>
      <c r="H97" s="1"/>
      <c r="I97" s="1"/>
      <c r="J97" s="1"/>
    </row>
  </sheetData>
  <sheetProtection algorithmName="SHA-512" hashValue="HINoPadLrYiTnXPds6K6h89yEL64JLfUvvDsWeQ7I3s7A7iBTg3aFfHyOkSiOPg59CqpgNjaocAkApJFT6G1UA==" saltValue="Gb2pBpqvD5w7K56JQFaE8g==" spinCount="100000" sheet="1" selectLockedCells="1"/>
  <mergeCells count="78">
    <mergeCell ref="E79:F79"/>
    <mergeCell ref="E83:F83"/>
    <mergeCell ref="E84:F84"/>
    <mergeCell ref="E85:F85"/>
    <mergeCell ref="E88:F88"/>
    <mergeCell ref="E87:F87"/>
    <mergeCell ref="E80:F80"/>
    <mergeCell ref="E81:F81"/>
    <mergeCell ref="E82:F82"/>
    <mergeCell ref="E58:F58"/>
    <mergeCell ref="E59:F59"/>
    <mergeCell ref="E60:F60"/>
    <mergeCell ref="E64:F64"/>
    <mergeCell ref="E65:F65"/>
    <mergeCell ref="E61:F61"/>
    <mergeCell ref="E62:F62"/>
    <mergeCell ref="E63:F63"/>
    <mergeCell ref="E90:F90"/>
    <mergeCell ref="G96:I96"/>
    <mergeCell ref="E56:F56"/>
    <mergeCell ref="E57:F57"/>
    <mergeCell ref="E68:F68"/>
    <mergeCell ref="E69:F69"/>
    <mergeCell ref="E70:F70"/>
    <mergeCell ref="G95:I95"/>
    <mergeCell ref="G90:I90"/>
    <mergeCell ref="G91:I91"/>
    <mergeCell ref="G92:I92"/>
    <mergeCell ref="G93:I93"/>
    <mergeCell ref="G94:I94"/>
    <mergeCell ref="A89:J89"/>
    <mergeCell ref="A86:J86"/>
    <mergeCell ref="E76:F76"/>
    <mergeCell ref="A54:J54"/>
    <mergeCell ref="B5:D5"/>
    <mergeCell ref="B6:D6"/>
    <mergeCell ref="A3:J3"/>
    <mergeCell ref="A2:J2"/>
    <mergeCell ref="B4:D4"/>
    <mergeCell ref="E28:F28"/>
    <mergeCell ref="E30:F30"/>
    <mergeCell ref="E31:F31"/>
    <mergeCell ref="E32:F32"/>
    <mergeCell ref="E36:F36"/>
    <mergeCell ref="E37:F37"/>
    <mergeCell ref="E33:F33"/>
    <mergeCell ref="E34:F34"/>
    <mergeCell ref="E35:F35"/>
    <mergeCell ref="E39:F39"/>
    <mergeCell ref="E52:F52"/>
    <mergeCell ref="E53:F53"/>
    <mergeCell ref="B1:J1"/>
    <mergeCell ref="A9:J9"/>
    <mergeCell ref="A18:J18"/>
    <mergeCell ref="A29:J29"/>
    <mergeCell ref="E40:F40"/>
    <mergeCell ref="E38:F38"/>
    <mergeCell ref="E66:F66"/>
    <mergeCell ref="E71:F71"/>
    <mergeCell ref="E72:F72"/>
    <mergeCell ref="E73:F73"/>
    <mergeCell ref="E41:F41"/>
    <mergeCell ref="E45:F45"/>
    <mergeCell ref="E46:F46"/>
    <mergeCell ref="E47:F47"/>
    <mergeCell ref="E51:F51"/>
    <mergeCell ref="E55:F55"/>
    <mergeCell ref="E42:F42"/>
    <mergeCell ref="E43:F43"/>
    <mergeCell ref="E44:F44"/>
    <mergeCell ref="E48:F48"/>
    <mergeCell ref="E49:F49"/>
    <mergeCell ref="E50:F50"/>
    <mergeCell ref="E77:F77"/>
    <mergeCell ref="E78:F78"/>
    <mergeCell ref="E74:F74"/>
    <mergeCell ref="E75:F75"/>
    <mergeCell ref="A67:J67"/>
  </mergeCells>
  <dataValidations count="12">
    <dataValidation type="list" allowBlank="1" showInputMessage="1" showErrorMessage="1" sqref="E16:E17" xr:uid="{711B2BA5-1808-4022-B75C-250C71F28D97}">
      <formula1>$X$16:$X$20</formula1>
    </dataValidation>
    <dataValidation type="list" allowBlank="1" showInputMessage="1" showErrorMessage="1" sqref="E27" xr:uid="{935F967D-3787-4D0E-80C3-89F23CA18DB5}">
      <formula1>$AC$8:$AC$11</formula1>
    </dataValidation>
    <dataValidation type="list" allowBlank="1" showInputMessage="1" showErrorMessage="1" sqref="E12:E13" xr:uid="{54C7B6CD-9774-4760-9D80-C3E43CFC978E}">
      <formula1>$X$16:$X$21</formula1>
    </dataValidation>
    <dataValidation type="list" allowBlank="1" showInputMessage="1" showErrorMessage="1" sqref="E88:F88 E33:F35 E39:F41 E58:F60 E64:F66 E83:F85" xr:uid="{AA76280D-85DC-4DC1-ADBC-0FCF852DCE04}">
      <formula1>$V$13:$V$14</formula1>
    </dataValidation>
    <dataValidation type="list" allowBlank="1" showInputMessage="1" showErrorMessage="1" sqref="E68:F73" xr:uid="{BCA52958-69E2-4AB7-99BF-5E2FC3891351}">
      <formula1>$V$9:$V$15</formula1>
    </dataValidation>
    <dataValidation type="list" allowBlank="1" showInputMessage="1" showErrorMessage="1" sqref="E42:F53" xr:uid="{2103271D-FCB1-46DA-A565-275F4E17DE0A}">
      <formula1>$X$9:$X$19</formula1>
    </dataValidation>
    <dataValidation type="list" allowBlank="1" showInputMessage="1" showErrorMessage="1" sqref="E77:F79" xr:uid="{B242012B-64DF-4646-A75C-A621A9D54584}">
      <formula1>$V$13</formula1>
    </dataValidation>
    <dataValidation type="list" allowBlank="1" showInputMessage="1" showErrorMessage="1" sqref="E30:F32 E36:F38 E55:F57 E61:F63 E74:F76 E80:F82 E87:F87" xr:uid="{C5E2875A-F93A-4AB4-A872-AA56AA404F47}">
      <formula1>$V$8:$V$12</formula1>
    </dataValidation>
    <dataValidation type="list" allowBlank="1" showInputMessage="1" showErrorMessage="1" sqref="E10:E11" xr:uid="{97FD7644-1362-4871-B6CC-6B0ED4DBF2FF}">
      <formula1>$X$8:$X$15</formula1>
    </dataValidation>
    <dataValidation type="list" allowBlank="1" showInputMessage="1" showErrorMessage="1" sqref="E14:E15" xr:uid="{735492C6-11F5-4039-A25B-01C2558F03FB}">
      <formula1>$X$9:$X$15</formula1>
    </dataValidation>
    <dataValidation type="list" allowBlank="1" showInputMessage="1" showErrorMessage="1" sqref="E21:E22 E25:E26" xr:uid="{6403E57D-A199-48AB-9AB6-2AF12920651D}">
      <formula1>$W$15:$W$17</formula1>
    </dataValidation>
    <dataValidation type="list" allowBlank="1" showInputMessage="1" showErrorMessage="1" sqref="E19:E20 E23:E24" xr:uid="{3585B23A-5CFD-4752-A763-C34DC4615AB6}">
      <formula1>$W$8:$W$14</formula1>
    </dataValidation>
  </dataValidations>
  <pageMargins left="0.59055118110236227" right="0.31496062992125984" top="0.11811023622047245" bottom="0.19685039370078741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UNIFORME FEMME</vt:lpstr>
      <vt:lpstr>'UNIFORME FEMME'!Zone_d_impression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Comptabilité</dc:creator>
  <cp:lastModifiedBy>Lacroix, Sonia</cp:lastModifiedBy>
  <cp:lastPrinted>2022-10-07T13:29:15Z</cp:lastPrinted>
  <dcterms:created xsi:type="dcterms:W3CDTF">2020-10-23T15:53:21Z</dcterms:created>
  <dcterms:modified xsi:type="dcterms:W3CDTF">2025-03-24T14:46:58Z</dcterms:modified>
</cp:coreProperties>
</file>