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rdn-my.sharepoint.com/personal/bedards3_cssrdn_gouv_qc_ca/Documents/"/>
    </mc:Choice>
  </mc:AlternateContent>
  <xr:revisionPtr revIDLastSave="113" documentId="8_{01859006-DA2C-49EE-BA46-9E8966718051}" xr6:coauthVersionLast="47" xr6:coauthVersionMax="47" xr10:uidLastSave="{E05F0F46-CB58-47A8-A830-B9C2DAF5887A}"/>
  <bookViews>
    <workbookView xWindow="18528" yWindow="-13068" windowWidth="23256" windowHeight="13176" xr2:uid="{45B2F7A8-245F-427C-89A0-4A3CFB1073A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A7" i="1"/>
  <c r="B12" i="1" s="1"/>
  <c r="A3" i="1"/>
  <c r="D3" i="1" s="1"/>
  <c r="B13" i="1"/>
  <c r="B11" i="1"/>
  <c r="D7" i="1"/>
  <c r="F3" i="1"/>
  <c r="H7" i="1" l="1"/>
  <c r="J6" i="1" s="1"/>
  <c r="K7" i="1" s="1"/>
  <c r="H3" i="1"/>
  <c r="J2" i="1" s="1"/>
  <c r="H10" i="1" l="1"/>
</calcChain>
</file>

<file path=xl/sharedStrings.xml><?xml version="1.0" encoding="utf-8"?>
<sst xmlns="http://schemas.openxmlformats.org/spreadsheetml/2006/main" count="24" uniqueCount="18">
  <si>
    <t>Weight</t>
  </si>
  <si>
    <t>=</t>
  </si>
  <si>
    <t>kg</t>
  </si>
  <si>
    <t>Weakest link</t>
  </si>
  <si>
    <t>÷</t>
  </si>
  <si>
    <t>Lenght</t>
  </si>
  <si>
    <t>Magic number</t>
  </si>
  <si>
    <t>m</t>
  </si>
  <si>
    <r>
      <rPr>
        <sz val="24"/>
        <color theme="1"/>
        <rFont val="Aptos Narrow"/>
        <family val="2"/>
      </rPr>
      <t>÷</t>
    </r>
    <r>
      <rPr>
        <sz val="24"/>
        <color theme="1"/>
        <rFont val="Exo"/>
      </rPr>
      <t>2</t>
    </r>
  </si>
  <si>
    <t>Blocked (Y or N)?</t>
  </si>
  <si>
    <t>&lt;500 kg</t>
  </si>
  <si>
    <t>&lt;1,52 m</t>
  </si>
  <si>
    <t>unblocked</t>
  </si>
  <si>
    <t>Exception if:</t>
  </si>
  <si>
    <t>y</t>
  </si>
  <si>
    <t>tiedown(s)</t>
  </si>
  <si>
    <t>Result:</t>
  </si>
  <si>
    <t>Roundup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</si>
</sst>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Aptos Narrow"/>
      <family val="2"/>
      <scheme val="minor"/>
    </font>
    <font>
      <b/>
      <u/>
      <sz val="24"/>
      <color theme="1"/>
      <name val="Exo"/>
    </font>
    <font>
      <sz val="24"/>
      <color theme="1"/>
      <name val="Exo"/>
    </font>
    <font>
      <sz val="24"/>
      <color theme="1"/>
      <name val="Aptos Narrow"/>
      <family val="2"/>
    </font>
    <font>
      <b/>
      <sz val="24"/>
      <color theme="1"/>
      <name val="Exo"/>
    </font>
    <font>
      <b/>
      <u/>
      <sz val="18"/>
      <color theme="1"/>
      <name val="Exo"/>
    </font>
    <font>
      <i/>
      <sz val="24"/>
      <color theme="1"/>
      <name val="Exo"/>
    </font>
    <font>
      <b/>
      <i/>
      <sz val="24"/>
      <color theme="1"/>
      <name val="Exo"/>
    </font>
    <font>
      <sz val="11"/>
      <color theme="1"/>
      <name val="Aptos Narrow"/>
      <family val="2"/>
      <scheme val="minor"/>
    </font>
    <font>
      <sz val="18"/>
      <color theme="1"/>
      <name val="Exo"/>
    </font>
    <font>
      <b/>
      <sz val="24"/>
      <name val="Exo"/>
    </font>
    <font>
      <b/>
      <sz val="18"/>
      <color theme="1"/>
      <name val="Exo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0">
    <xf numFmtId="0" fontId="0" fillId="0" borderId="0" xfId="0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4" fontId="2" fillId="0" borderId="0" xfId="0" applyNumberFormat="1" applyFont="1"/>
    <xf numFmtId="3" fontId="2" fillId="0" borderId="0" xfId="0" quotePrefix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6" fillId="2" borderId="0" xfId="0" applyNumberFormat="1" applyFont="1" applyFill="1"/>
    <xf numFmtId="164" fontId="6" fillId="2" borderId="0" xfId="0" applyNumberFormat="1" applyFont="1" applyFill="1"/>
    <xf numFmtId="3" fontId="7" fillId="0" borderId="0" xfId="0" applyNumberFormat="1" applyFont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4" fontId="9" fillId="0" borderId="0" xfId="0" applyNumberFormat="1" applyFont="1"/>
    <xf numFmtId="3" fontId="9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3" fontId="10" fillId="3" borderId="0" xfId="0" applyNumberFormat="1" applyFont="1" applyFill="1" applyAlignment="1">
      <alignment horizontal="center"/>
    </xf>
    <xf numFmtId="4" fontId="2" fillId="0" borderId="2" xfId="0" applyNumberFormat="1" applyFont="1" applyBorder="1"/>
    <xf numFmtId="3" fontId="9" fillId="4" borderId="0" xfId="0" applyNumberFormat="1" applyFont="1" applyFill="1"/>
    <xf numFmtId="3" fontId="11" fillId="4" borderId="0" xfId="0" applyNumberFormat="1" applyFont="1" applyFill="1" applyAlignment="1">
      <alignment horizontal="right"/>
    </xf>
    <xf numFmtId="3" fontId="11" fillId="4" borderId="0" xfId="0" applyNumberFormat="1" applyFont="1" applyFill="1" applyAlignment="1">
      <alignment horizontal="left"/>
    </xf>
    <xf numFmtId="3" fontId="1" fillId="0" borderId="0" xfId="0" applyNumberFormat="1" applyFont="1" applyAlignment="1"/>
    <xf numFmtId="9" fontId="5" fillId="0" borderId="0" xfId="1" applyFont="1" applyAlignment="1">
      <alignment horizontal="center"/>
    </xf>
  </cellXfs>
  <cellStyles count="2">
    <cellStyle name="Normal" xfId="0" builtinId="0"/>
    <cellStyle name="Pourcentage" xfId="1" builtinId="5"/>
  </cellStyles>
  <dxfs count="10"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rgb="FF006100"/>
      </font>
      <fill>
        <patternFill>
          <bgColor rgb="FF00FF00"/>
        </patternFill>
      </fill>
    </dxf>
    <dxf>
      <font>
        <b/>
        <i val="0"/>
        <color rgb="FF006100"/>
      </font>
      <fill>
        <patternFill>
          <bgColor rgb="FF00E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rgb="FF006100"/>
      </font>
      <fill>
        <patternFill>
          <bgColor rgb="FF00FF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E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118734</xdr:colOff>
      <xdr:row>2</xdr:row>
      <xdr:rowOff>140552</xdr:rowOff>
    </xdr:from>
    <xdr:to>
      <xdr:col>9</xdr:col>
      <xdr:colOff>403453</xdr:colOff>
      <xdr:row>3</xdr:row>
      <xdr:rowOff>20630</xdr:rowOff>
    </xdr:to>
    <xdr:sp macro="" textlink="">
      <xdr:nvSpPr>
        <xdr:cNvPr id="3" name="Flèche : courbe vers le haut 2">
          <a:extLst>
            <a:ext uri="{FF2B5EF4-FFF2-40B4-BE49-F238E27FC236}">
              <a16:creationId xmlns:a16="http://schemas.microsoft.com/office/drawing/2014/main" id="{9163D988-90D1-9AC0-E940-F23F52C1EE44}"/>
            </a:ext>
          </a:extLst>
        </xdr:cNvPr>
        <xdr:cNvSpPr/>
      </xdr:nvSpPr>
      <xdr:spPr>
        <a:xfrm rot="20526200">
          <a:off x="9053184" y="1080352"/>
          <a:ext cx="1243569" cy="349978"/>
        </a:xfrm>
        <a:prstGeom prst="curvedUpArrow">
          <a:avLst>
            <a:gd name="adj1" fmla="val 37539"/>
            <a:gd name="adj2" fmla="val 80453"/>
            <a:gd name="adj3" fmla="val 5049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114300</xdr:colOff>
      <xdr:row>6</xdr:row>
      <xdr:rowOff>165100</xdr:rowOff>
    </xdr:from>
    <xdr:to>
      <xdr:col>9</xdr:col>
      <xdr:colOff>399019</xdr:colOff>
      <xdr:row>7</xdr:row>
      <xdr:rowOff>45178</xdr:rowOff>
    </xdr:to>
    <xdr:sp macro="" textlink="">
      <xdr:nvSpPr>
        <xdr:cNvPr id="8" name="Flèche : courbe vers le haut 7">
          <a:extLst>
            <a:ext uri="{FF2B5EF4-FFF2-40B4-BE49-F238E27FC236}">
              <a16:creationId xmlns:a16="http://schemas.microsoft.com/office/drawing/2014/main" id="{94879C2B-23C9-43B1-917F-47FEB3ED7302}"/>
            </a:ext>
          </a:extLst>
        </xdr:cNvPr>
        <xdr:cNvSpPr/>
      </xdr:nvSpPr>
      <xdr:spPr>
        <a:xfrm rot="20526200">
          <a:off x="9048750" y="2984500"/>
          <a:ext cx="1243569" cy="349978"/>
        </a:xfrm>
        <a:prstGeom prst="curvedUpArrow">
          <a:avLst>
            <a:gd name="adj1" fmla="val 37539"/>
            <a:gd name="adj2" fmla="val 80453"/>
            <a:gd name="adj3" fmla="val 5049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 kern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AF272-20E4-44D0-A83E-893CE449A1A4}">
  <sheetPr>
    <pageSetUpPr fitToPage="1"/>
  </sheetPr>
  <dimension ref="A1:K13"/>
  <sheetViews>
    <sheetView tabSelected="1" zoomScaleNormal="100" workbookViewId="0">
      <selection activeCell="L4" sqref="L4"/>
    </sheetView>
  </sheetViews>
  <sheetFormatPr baseColWidth="10" defaultRowHeight="37" x14ac:dyDescent="1"/>
  <cols>
    <col min="1" max="1" width="23.6328125" style="4" customWidth="1"/>
    <col min="2" max="2" width="10.6328125" style="3" customWidth="1"/>
    <col min="3" max="3" width="6.453125" style="9" bestFit="1" customWidth="1"/>
    <col min="4" max="4" width="18.6328125" style="4" customWidth="1"/>
    <col min="5" max="5" width="10.6328125" style="3" customWidth="1"/>
    <col min="6" max="6" width="23.6328125" style="4" customWidth="1"/>
    <col min="7" max="7" width="5.6328125" style="5" customWidth="1"/>
    <col min="8" max="8" width="12.6328125" style="4" customWidth="1"/>
    <col min="9" max="9" width="7.6328125" style="4" customWidth="1"/>
    <col min="10" max="10" width="7.6328125" style="3" customWidth="1"/>
    <col min="11" max="11" width="7.6328125" style="4" customWidth="1"/>
    <col min="12" max="16384" width="10.90625" style="4"/>
  </cols>
  <sheetData>
    <row r="1" spans="1:11" s="1" customFormat="1" ht="37.5" thickBot="1" x14ac:dyDescent="1.05">
      <c r="A1" s="28" t="s">
        <v>0</v>
      </c>
      <c r="B1" s="29">
        <v>0.5</v>
      </c>
      <c r="C1" s="2"/>
      <c r="F1" s="15" t="s">
        <v>3</v>
      </c>
      <c r="G1" s="15"/>
      <c r="I1" s="17" t="s">
        <v>17</v>
      </c>
      <c r="J1" s="17"/>
    </row>
    <row r="2" spans="1:11" ht="37.5" thickBot="1" x14ac:dyDescent="1.05">
      <c r="A2" s="10">
        <v>20000</v>
      </c>
      <c r="B2" s="8" t="s">
        <v>2</v>
      </c>
      <c r="F2" s="10">
        <v>2268</v>
      </c>
      <c r="G2" s="8" t="s">
        <v>2</v>
      </c>
      <c r="J2" s="14">
        <f>ROUNDUP(H3,0)</f>
        <v>5</v>
      </c>
    </row>
    <row r="3" spans="1:11" x14ac:dyDescent="1">
      <c r="A3" s="4">
        <f>A2</f>
        <v>20000</v>
      </c>
      <c r="B3" s="6" t="s">
        <v>8</v>
      </c>
      <c r="C3" s="9" t="s">
        <v>1</v>
      </c>
      <c r="D3" s="4">
        <f>A3/2</f>
        <v>10000</v>
      </c>
      <c r="E3" s="7" t="s">
        <v>4</v>
      </c>
      <c r="F3" s="3">
        <f>F2</f>
        <v>2268</v>
      </c>
      <c r="G3" s="4" t="s">
        <v>1</v>
      </c>
      <c r="H3" s="24">
        <f>D3/F3</f>
        <v>4.4091710758377429</v>
      </c>
      <c r="I3" s="5"/>
      <c r="J3" s="4"/>
    </row>
    <row r="5" spans="1:11" s="1" customFormat="1" x14ac:dyDescent="1">
      <c r="A5" s="1" t="s">
        <v>5</v>
      </c>
      <c r="B5" s="2"/>
      <c r="C5" s="2"/>
      <c r="D5" s="15" t="s">
        <v>6</v>
      </c>
      <c r="E5" s="15"/>
      <c r="F5" s="15" t="s">
        <v>9</v>
      </c>
      <c r="G5" s="15"/>
      <c r="I5" s="17" t="s">
        <v>17</v>
      </c>
      <c r="J5" s="17"/>
    </row>
    <row r="6" spans="1:11" ht="37.5" thickBot="1" x14ac:dyDescent="1.05">
      <c r="A6" s="11">
        <v>2</v>
      </c>
      <c r="B6" s="8" t="s">
        <v>7</v>
      </c>
      <c r="D6" s="5">
        <v>3.04</v>
      </c>
      <c r="E6" s="8" t="s">
        <v>7</v>
      </c>
      <c r="F6" s="13" t="s">
        <v>14</v>
      </c>
      <c r="J6" s="12">
        <f>ROUNDUP(H7,0)</f>
        <v>1</v>
      </c>
      <c r="K6" s="4" t="str">
        <f>IF(F6="Y","+0","+1")</f>
        <v>+0</v>
      </c>
    </row>
    <row r="7" spans="1:11" ht="37.5" thickBot="1" x14ac:dyDescent="1.05">
      <c r="A7" s="22">
        <f>A6</f>
        <v>2</v>
      </c>
      <c r="B7" s="16" t="s">
        <v>4</v>
      </c>
      <c r="C7" s="16"/>
      <c r="D7" s="5">
        <f>D6</f>
        <v>3.04</v>
      </c>
      <c r="F7" s="3" t="s">
        <v>1</v>
      </c>
      <c r="H7" s="24">
        <f>A7/D7</f>
        <v>0.65789473684210531</v>
      </c>
      <c r="J7" s="4"/>
      <c r="K7" s="14">
        <f>IF($F$6="Y",J6+0,J6+1)</f>
        <v>1</v>
      </c>
    </row>
    <row r="9" spans="1:11" s="18" customFormat="1" ht="28.5" x14ac:dyDescent="0.8">
      <c r="C9" s="19"/>
      <c r="E9" s="19"/>
    </row>
    <row r="10" spans="1:11" s="18" customFormat="1" x14ac:dyDescent="1">
      <c r="A10" s="18" t="s">
        <v>13</v>
      </c>
      <c r="B10" s="19"/>
      <c r="C10" s="19"/>
      <c r="E10" s="19"/>
      <c r="F10" s="25"/>
      <c r="G10" s="26" t="s">
        <v>16</v>
      </c>
      <c r="H10" s="23">
        <f>IF(AND(B11="Y",B12="Y",B13="Y"),1,IF(K7&gt;J2,K7,J2))</f>
        <v>5</v>
      </c>
      <c r="I10" s="27" t="s">
        <v>15</v>
      </c>
      <c r="J10" s="25"/>
      <c r="K10" s="25"/>
    </row>
    <row r="11" spans="1:11" s="18" customFormat="1" ht="28.5" x14ac:dyDescent="0.8">
      <c r="A11" s="18" t="s">
        <v>10</v>
      </c>
      <c r="B11" s="21" t="str">
        <f>IF(A2&lt;500,"Y","N")</f>
        <v>N</v>
      </c>
      <c r="C11" s="19"/>
      <c r="E11" s="19"/>
      <c r="G11" s="20"/>
      <c r="J11" s="19"/>
    </row>
    <row r="12" spans="1:11" s="18" customFormat="1" ht="28.5" x14ac:dyDescent="0.8">
      <c r="A12" s="18" t="s">
        <v>11</v>
      </c>
      <c r="B12" s="21" t="str">
        <f>IF(A7&lt;1.52,"Y","N")</f>
        <v>N</v>
      </c>
      <c r="C12" s="19"/>
      <c r="E12" s="19"/>
      <c r="G12" s="20"/>
      <c r="J12" s="19"/>
    </row>
    <row r="13" spans="1:11" s="18" customFormat="1" ht="28.5" x14ac:dyDescent="0.8">
      <c r="A13" s="18" t="s">
        <v>12</v>
      </c>
      <c r="B13" s="21" t="str">
        <f>IF(F6="N","Y","N")</f>
        <v>N</v>
      </c>
      <c r="E13" s="19"/>
      <c r="G13" s="20"/>
      <c r="J13" s="19"/>
    </row>
  </sheetData>
  <mergeCells count="6">
    <mergeCell ref="I1:J1"/>
    <mergeCell ref="I5:J5"/>
    <mergeCell ref="F1:G1"/>
    <mergeCell ref="B7:C7"/>
    <mergeCell ref="F5:G5"/>
    <mergeCell ref="D5:E5"/>
  </mergeCells>
  <conditionalFormatting sqref="J2">
    <cfRule type="cellIs" dxfId="2" priority="3" operator="greaterThan">
      <formula>$K$7</formula>
    </cfRule>
  </conditionalFormatting>
  <conditionalFormatting sqref="K7">
    <cfRule type="cellIs" dxfId="1" priority="2" operator="greaterThan">
      <formula>$J$2</formula>
    </cfRule>
  </conditionalFormatting>
  <conditionalFormatting sqref="A10">
    <cfRule type="expression" dxfId="0" priority="1">
      <formula>"et($B$11=""Y"";$B$12=""Y""+$B$13=""Y"")"</formula>
    </cfRule>
  </conditionalFormatting>
  <pageMargins left="0.7" right="0.7" top="0.75" bottom="0.75" header="0.3" footer="0.3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Bédard</dc:creator>
  <cp:lastModifiedBy>Bédard, Simon</cp:lastModifiedBy>
  <cp:lastPrinted>2025-09-12T19:12:23Z</cp:lastPrinted>
  <dcterms:created xsi:type="dcterms:W3CDTF">2025-09-12T11:22:15Z</dcterms:created>
  <dcterms:modified xsi:type="dcterms:W3CDTF">2025-09-12T19:13:51Z</dcterms:modified>
</cp:coreProperties>
</file>